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\Dropbox\Marj Documents\Documents\Judging Stuff\"/>
    </mc:Choice>
  </mc:AlternateContent>
  <xr:revisionPtr revIDLastSave="0" documentId="13_ncr:1_{F4251887-0050-4685-9D00-3B4B323F255F}" xr6:coauthVersionLast="46" xr6:coauthVersionMax="46" xr10:uidLastSave="{00000000-0000-0000-0000-000000000000}"/>
  <bookViews>
    <workbookView xWindow="2220" yWindow="30" windowWidth="18293" windowHeight="13035" tabRatio="819" firstSheet="1" activeTab="4" xr2:uid="{00000000-000D-0000-FFFF-FFFF00000000}"/>
  </bookViews>
  <sheets>
    <sheet name="Regular" sheetId="1" r:id="rId1"/>
    <sheet name="Jumpers" sheetId="4" r:id="rId2"/>
    <sheet name="Tunnelers" sheetId="7" r:id="rId3"/>
    <sheet name="Tngo" sheetId="8" r:id="rId4"/>
    <sheet name="Weavers" sheetId="9" r:id="rId5"/>
    <sheet name="Hoopers" sheetId="18" r:id="rId6"/>
    <sheet name="Barrelers" sheetId="20" r:id="rId7"/>
    <sheet name="EGC" sheetId="14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9" l="1"/>
  <c r="B45" i="9"/>
  <c r="C43" i="9"/>
  <c r="C42" i="9"/>
  <c r="C41" i="9"/>
  <c r="C40" i="9"/>
  <c r="C38" i="9"/>
  <c r="C37" i="9"/>
  <c r="C36" i="9"/>
  <c r="C35" i="9"/>
  <c r="C34" i="9"/>
  <c r="C33" i="9"/>
  <c r="B22" i="9"/>
  <c r="C20" i="9"/>
  <c r="C19" i="9"/>
  <c r="C18" i="9"/>
  <c r="C17" i="9"/>
  <c r="C15" i="9"/>
  <c r="C14" i="9"/>
  <c r="C13" i="9"/>
  <c r="C12" i="9"/>
  <c r="C11" i="9"/>
  <c r="C10" i="9"/>
  <c r="B19" i="7"/>
  <c r="C79" i="20"/>
  <c r="C57" i="20"/>
  <c r="C35" i="20"/>
  <c r="C13" i="20"/>
  <c r="C21" i="9" l="1"/>
  <c r="B2" i="9" s="1"/>
  <c r="C44" i="9"/>
  <c r="B25" i="9" s="1"/>
  <c r="C102" i="1"/>
  <c r="C101" i="1"/>
  <c r="C76" i="1"/>
  <c r="C75" i="1"/>
  <c r="C49" i="1"/>
  <c r="C48" i="1"/>
  <c r="C21" i="1"/>
  <c r="C20" i="1"/>
  <c r="C59" i="8"/>
  <c r="C58" i="8"/>
  <c r="C35" i="8"/>
  <c r="C34" i="8"/>
  <c r="C62" i="9"/>
  <c r="C63" i="9"/>
  <c r="C86" i="9"/>
  <c r="C85" i="9"/>
  <c r="C87" i="9"/>
  <c r="C68" i="18"/>
  <c r="C70" i="18"/>
  <c r="C69" i="18"/>
  <c r="C52" i="18"/>
  <c r="C51" i="18"/>
  <c r="C34" i="18"/>
  <c r="C33" i="18"/>
  <c r="C16" i="18"/>
  <c r="C15" i="18"/>
  <c r="C83" i="20"/>
  <c r="C82" i="20"/>
  <c r="C61" i="20"/>
  <c r="C60" i="20"/>
  <c r="C39" i="20"/>
  <c r="C38" i="20"/>
  <c r="C17" i="20"/>
  <c r="C16" i="20"/>
  <c r="C28" i="7" l="1"/>
  <c r="C29" i="7"/>
  <c r="C30" i="7"/>
  <c r="C31" i="7"/>
  <c r="C32" i="7"/>
  <c r="C72" i="4"/>
  <c r="C73" i="4"/>
  <c r="C74" i="4"/>
  <c r="C75" i="4"/>
  <c r="C77" i="4"/>
  <c r="C52" i="4"/>
  <c r="C53" i="4"/>
  <c r="C54" i="4"/>
  <c r="C55" i="4"/>
  <c r="C57" i="4"/>
  <c r="C32" i="4"/>
  <c r="C33" i="4"/>
  <c r="C34" i="4"/>
  <c r="C35" i="4"/>
  <c r="C37" i="4"/>
  <c r="C12" i="4"/>
  <c r="C13" i="4"/>
  <c r="C14" i="4"/>
  <c r="C15" i="4"/>
  <c r="C17" i="4"/>
  <c r="C46" i="7"/>
  <c r="C47" i="7"/>
  <c r="C48" i="7"/>
  <c r="C49" i="7"/>
  <c r="C50" i="7"/>
  <c r="C33" i="20"/>
  <c r="C34" i="20"/>
  <c r="C40" i="20"/>
  <c r="C41" i="20"/>
  <c r="C55" i="20"/>
  <c r="C56" i="20"/>
  <c r="C62" i="20"/>
  <c r="C63" i="20"/>
  <c r="C77" i="20"/>
  <c r="C78" i="20"/>
  <c r="C84" i="20"/>
  <c r="C85" i="20"/>
  <c r="C18" i="20"/>
  <c r="C66" i="18"/>
  <c r="C67" i="18"/>
  <c r="C48" i="18"/>
  <c r="C49" i="18"/>
  <c r="C50" i="18"/>
  <c r="C30" i="18"/>
  <c r="C31" i="18"/>
  <c r="C32" i="18"/>
  <c r="C12" i="18"/>
  <c r="C13" i="18"/>
  <c r="C14" i="18"/>
  <c r="C51" i="8"/>
  <c r="C52" i="8"/>
  <c r="C53" i="8"/>
  <c r="C54" i="8"/>
  <c r="C55" i="8"/>
  <c r="C56" i="8"/>
  <c r="C60" i="8"/>
  <c r="C61" i="8"/>
  <c r="C27" i="8"/>
  <c r="C28" i="8"/>
  <c r="C29" i="8"/>
  <c r="C30" i="8"/>
  <c r="C31" i="8"/>
  <c r="C32" i="8"/>
  <c r="C36" i="8"/>
  <c r="C37" i="8"/>
  <c r="C105" i="1"/>
  <c r="C79" i="1"/>
  <c r="C52" i="1"/>
  <c r="C24" i="1"/>
  <c r="C18" i="1"/>
  <c r="C64" i="9"/>
  <c r="C56" i="9"/>
  <c r="C57" i="9"/>
  <c r="C58" i="9"/>
  <c r="C59" i="9"/>
  <c r="C60" i="9"/>
  <c r="C65" i="9"/>
  <c r="C79" i="9"/>
  <c r="C80" i="9"/>
  <c r="C81" i="9"/>
  <c r="C82" i="9"/>
  <c r="C83" i="9"/>
  <c r="C88" i="9"/>
  <c r="B90" i="9"/>
  <c r="B67" i="9"/>
  <c r="B63" i="8"/>
  <c r="B39" i="8"/>
  <c r="B82" i="1"/>
  <c r="B55" i="1"/>
  <c r="B79" i="4"/>
  <c r="B59" i="4"/>
  <c r="B39" i="4"/>
  <c r="B108" i="1"/>
  <c r="C106" i="1"/>
  <c r="C100" i="1"/>
  <c r="C99" i="1"/>
  <c r="C98" i="1"/>
  <c r="C97" i="1"/>
  <c r="C96" i="1"/>
  <c r="C95" i="1"/>
  <c r="C80" i="1"/>
  <c r="C74" i="1"/>
  <c r="C73" i="1"/>
  <c r="C72" i="1"/>
  <c r="C71" i="1"/>
  <c r="C70" i="1"/>
  <c r="C69" i="1"/>
  <c r="C68" i="1"/>
  <c r="C53" i="1"/>
  <c r="C47" i="1"/>
  <c r="C46" i="1"/>
  <c r="C45" i="1"/>
  <c r="C44" i="1"/>
  <c r="C43" i="1"/>
  <c r="C42" i="1"/>
  <c r="C41" i="1"/>
  <c r="C40" i="1"/>
  <c r="B52" i="7"/>
  <c r="C19" i="20"/>
  <c r="B87" i="20"/>
  <c r="B65" i="20"/>
  <c r="B43" i="20"/>
  <c r="B21" i="20"/>
  <c r="B34" i="7"/>
  <c r="B19" i="4"/>
  <c r="B27" i="1"/>
  <c r="C12" i="20"/>
  <c r="C11" i="20"/>
  <c r="D5" i="14"/>
  <c r="D4" i="14"/>
  <c r="D3" i="14"/>
  <c r="C19" i="1"/>
  <c r="C17" i="1"/>
  <c r="C16" i="1"/>
  <c r="C15" i="1"/>
  <c r="C14" i="1"/>
  <c r="C13" i="1"/>
  <c r="C12" i="1"/>
  <c r="C25" i="1"/>
  <c r="D7" i="14" l="1"/>
  <c r="C58" i="4"/>
  <c r="B43" i="4" s="1"/>
  <c r="B45" i="4" s="1"/>
  <c r="C35" i="18"/>
  <c r="B21" i="18" s="1"/>
  <c r="B27" i="18" s="1"/>
  <c r="C71" i="18"/>
  <c r="B57" i="18" s="1"/>
  <c r="B59" i="18" s="1"/>
  <c r="C17" i="18"/>
  <c r="B3" i="18" s="1"/>
  <c r="B6" i="18" s="1"/>
  <c r="C81" i="1"/>
  <c r="B59" i="1" s="1"/>
  <c r="B64" i="1" s="1"/>
  <c r="C53" i="18"/>
  <c r="B39" i="18" s="1"/>
  <c r="C51" i="7"/>
  <c r="B37" i="7" s="1"/>
  <c r="B41" i="7" s="1"/>
  <c r="C18" i="4"/>
  <c r="B3" i="4" s="1"/>
  <c r="B8" i="4" s="1"/>
  <c r="C33" i="7"/>
  <c r="B3" i="7" s="1"/>
  <c r="B23" i="7" s="1"/>
  <c r="C78" i="4"/>
  <c r="B63" i="4" s="1"/>
  <c r="B65" i="4" s="1"/>
  <c r="B48" i="4"/>
  <c r="C38" i="4"/>
  <c r="B23" i="4" s="1"/>
  <c r="B25" i="4" s="1"/>
  <c r="C89" i="9"/>
  <c r="B70" i="9" s="1"/>
  <c r="B74" i="9" s="1"/>
  <c r="C107" i="1"/>
  <c r="B86" i="1" s="1"/>
  <c r="B92" i="1" s="1"/>
  <c r="C54" i="1"/>
  <c r="B31" i="1" s="1"/>
  <c r="B34" i="1" s="1"/>
  <c r="C26" i="1"/>
  <c r="B3" i="1" s="1"/>
  <c r="B5" i="1" s="1"/>
  <c r="C62" i="8"/>
  <c r="B42" i="8" s="1"/>
  <c r="B44" i="8" s="1"/>
  <c r="C38" i="8"/>
  <c r="B3" i="8" s="1"/>
  <c r="B22" i="8" s="1"/>
  <c r="C66" i="9"/>
  <c r="B51" i="9" s="1"/>
  <c r="C64" i="20"/>
  <c r="B47" i="20" s="1"/>
  <c r="B53" i="20" s="1"/>
  <c r="C86" i="20"/>
  <c r="C42" i="20"/>
  <c r="B25" i="20" s="1"/>
  <c r="B31" i="20" s="1"/>
  <c r="C20" i="20"/>
  <c r="B3" i="20" s="1"/>
  <c r="B9" i="20" s="1"/>
  <c r="B65" i="1" l="1"/>
  <c r="B62" i="1"/>
  <c r="B61" i="1"/>
  <c r="B49" i="4"/>
  <c r="B43" i="7"/>
  <c r="B39" i="7"/>
  <c r="B40" i="7"/>
  <c r="B42" i="7"/>
  <c r="B47" i="4"/>
  <c r="B46" i="4"/>
  <c r="B6" i="4"/>
  <c r="B5" i="4"/>
  <c r="B7" i="4"/>
  <c r="B9" i="4"/>
  <c r="B62" i="18"/>
  <c r="B63" i="18"/>
  <c r="B5" i="18"/>
  <c r="B8" i="18"/>
  <c r="B7" i="18"/>
  <c r="B9" i="18"/>
  <c r="B44" i="18"/>
  <c r="B41" i="18"/>
  <c r="B63" i="1"/>
  <c r="B6" i="7"/>
  <c r="B15" i="7"/>
  <c r="B22" i="7"/>
  <c r="B13" i="7"/>
  <c r="B8" i="7"/>
  <c r="B24" i="7"/>
  <c r="B16" i="7"/>
  <c r="B5" i="7"/>
  <c r="B14" i="7"/>
  <c r="B25" i="7"/>
  <c r="B7" i="7"/>
  <c r="B17" i="7"/>
  <c r="B11" i="7"/>
  <c r="B9" i="7"/>
  <c r="B21" i="7"/>
  <c r="B68" i="4"/>
  <c r="B67" i="4"/>
  <c r="B69" i="4"/>
  <c r="B66" i="4"/>
  <c r="B27" i="4"/>
  <c r="B29" i="4"/>
  <c r="B26" i="4"/>
  <c r="B28" i="4"/>
  <c r="B8" i="1"/>
  <c r="B47" i="8"/>
  <c r="B45" i="8"/>
  <c r="B48" i="8"/>
  <c r="B46" i="8"/>
  <c r="B21" i="8"/>
  <c r="B16" i="8"/>
  <c r="B14" i="8"/>
  <c r="B17" i="8"/>
  <c r="B24" i="8"/>
  <c r="B8" i="8"/>
  <c r="B6" i="8"/>
  <c r="B11" i="8"/>
  <c r="B19" i="8"/>
  <c r="B9" i="8"/>
  <c r="B5" i="8"/>
  <c r="B15" i="8"/>
  <c r="B13" i="8"/>
  <c r="B76" i="9"/>
  <c r="B72" i="9"/>
  <c r="B73" i="9"/>
  <c r="B75" i="9"/>
  <c r="B8" i="9"/>
  <c r="B28" i="9"/>
  <c r="B29" i="9"/>
  <c r="B27" i="9"/>
  <c r="B5" i="9"/>
  <c r="B7" i="9"/>
  <c r="B30" i="9"/>
  <c r="B53" i="9"/>
  <c r="B49" i="9"/>
  <c r="B52" i="9"/>
  <c r="B31" i="9"/>
  <c r="B69" i="20"/>
  <c r="B71" i="20" s="1"/>
  <c r="B51" i="20"/>
  <c r="B49" i="20"/>
  <c r="B50" i="20"/>
  <c r="B90" i="1"/>
  <c r="B91" i="1"/>
  <c r="B89" i="1"/>
  <c r="B88" i="1"/>
  <c r="B37" i="1"/>
  <c r="B35" i="1"/>
  <c r="B33" i="1"/>
  <c r="B9" i="1"/>
  <c r="B7" i="1"/>
  <c r="B6" i="1"/>
  <c r="B36" i="1"/>
  <c r="B7" i="8"/>
  <c r="B23" i="8"/>
  <c r="B25" i="8"/>
  <c r="B6" i="9"/>
  <c r="B50" i="9"/>
  <c r="B4" i="9"/>
  <c r="B60" i="18"/>
  <c r="B42" i="18"/>
  <c r="B45" i="18"/>
  <c r="B43" i="18"/>
  <c r="B61" i="18"/>
  <c r="B25" i="18"/>
  <c r="B23" i="18"/>
  <c r="B24" i="18"/>
  <c r="B26" i="18"/>
  <c r="B52" i="20"/>
  <c r="B28" i="20"/>
  <c r="B30" i="20"/>
  <c r="B29" i="20"/>
  <c r="B27" i="20"/>
  <c r="B8" i="20"/>
  <c r="B6" i="20"/>
  <c r="B7" i="20"/>
  <c r="B5" i="20"/>
  <c r="B74" i="20" l="1"/>
  <c r="B72" i="20"/>
  <c r="B75" i="20"/>
  <c r="B73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</author>
  </authors>
  <commentList>
    <comment ref="B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<sst xmlns="http://schemas.openxmlformats.org/spreadsheetml/2006/main" count="348" uniqueCount="69">
  <si>
    <t>Yardage</t>
  </si>
  <si>
    <t>Worksheet</t>
  </si>
  <si>
    <t># Obst</t>
  </si>
  <si>
    <t># 10' tunn</t>
  </si>
  <si>
    <t># 15' tunn</t>
  </si>
  <si>
    <t># 20' tunn</t>
  </si>
  <si>
    <t>Dogwalk</t>
  </si>
  <si>
    <t>A-frame</t>
  </si>
  <si>
    <t>Elite Jumpers</t>
  </si>
  <si>
    <t># 10' tunnl</t>
  </si>
  <si>
    <t># 15' tunnl</t>
  </si>
  <si>
    <t># 20' tunnl</t>
  </si>
  <si>
    <t>Open Jumpers</t>
  </si>
  <si>
    <t>Novice Jumpers</t>
  </si>
  <si>
    <t>Tunnelers</t>
  </si>
  <si>
    <t>Elite</t>
  </si>
  <si>
    <t>Open</t>
  </si>
  <si>
    <t>Novice</t>
  </si>
  <si>
    <t>Touchngo</t>
  </si>
  <si>
    <t># S weaves</t>
  </si>
  <si>
    <t># L Weaves</t>
  </si>
  <si>
    <t>S-Weav</t>
  </si>
  <si>
    <t>L-Weav</t>
  </si>
  <si>
    <t>Elite Regular</t>
  </si>
  <si>
    <t>Open Regular</t>
  </si>
  <si>
    <t>Novice Regular</t>
  </si>
  <si>
    <t>Extra Yards</t>
  </si>
  <si>
    <t>Weavers</t>
  </si>
  <si>
    <t># Tunnels</t>
  </si>
  <si>
    <t>X 5</t>
  </si>
  <si>
    <t>X 2</t>
  </si>
  <si>
    <t>X 7</t>
  </si>
  <si>
    <t>Yards</t>
  </si>
  <si>
    <t>Extreme Games</t>
  </si>
  <si>
    <t># Seq</t>
  </si>
  <si>
    <t># Passes</t>
  </si>
  <si>
    <t>Barrel</t>
  </si>
  <si>
    <t>ELITE</t>
  </si>
  <si>
    <t>OPEN</t>
  </si>
  <si>
    <t>NOVICE</t>
  </si>
  <si>
    <t>INTRO</t>
  </si>
  <si>
    <t xml:space="preserve"> </t>
  </si>
  <si>
    <t>Extra Yds</t>
  </si>
  <si>
    <t>Jumps</t>
  </si>
  <si>
    <t>Hoops</t>
  </si>
  <si>
    <t>Total Obst</t>
  </si>
  <si>
    <t>Intro Regular</t>
  </si>
  <si>
    <t>Intro Jumpers</t>
  </si>
  <si>
    <t># Hoops</t>
  </si>
  <si>
    <t># Barrels</t>
  </si>
  <si>
    <t>Intro  Hoopers</t>
  </si>
  <si>
    <t>Novice  Hoopers</t>
  </si>
  <si>
    <t>Open  Hoopers</t>
  </si>
  <si>
    <t>Elite  Hoopers</t>
  </si>
  <si>
    <t>Barrelers</t>
  </si>
  <si>
    <t xml:space="preserve"> Tunnelers</t>
  </si>
  <si>
    <t>Intro</t>
  </si>
  <si>
    <t>yps</t>
  </si>
  <si>
    <t>Barrels</t>
  </si>
  <si>
    <t>Hoop Wrap</t>
  </si>
  <si>
    <t>Barrel 360</t>
  </si>
  <si>
    <t>Side to Side</t>
  </si>
  <si>
    <t>Across Circle</t>
  </si>
  <si>
    <t>Weaves</t>
  </si>
  <si>
    <t># 20'Tunnels</t>
  </si>
  <si>
    <t># 20' Tunnels</t>
  </si>
  <si>
    <t># 15' Tunnels</t>
  </si>
  <si>
    <t>Open  Weavers</t>
  </si>
  <si>
    <t>Novice Weavers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</si>
</sst>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EA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2" fontId="0" fillId="0" borderId="1" xfId="0" applyNumberFormat="1" applyBorder="1"/>
    <xf numFmtId="1" fontId="2" fillId="2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2" fontId="2" fillId="3" borderId="1" xfId="0" applyNumberFormat="1" applyFont="1" applyFill="1" applyBorder="1"/>
    <xf numFmtId="0" fontId="3" fillId="0" borderId="0" xfId="0" applyFont="1"/>
    <xf numFmtId="0" fontId="4" fillId="0" borderId="1" xfId="0" applyFont="1" applyBorder="1"/>
    <xf numFmtId="0" fontId="2" fillId="4" borderId="1" xfId="0" applyFont="1" applyFill="1" applyBorder="1" applyProtection="1">
      <protection locked="0"/>
    </xf>
    <xf numFmtId="0" fontId="2" fillId="0" borderId="1" xfId="0" applyFont="1" applyBorder="1" applyProtection="1"/>
    <xf numFmtId="1" fontId="2" fillId="4" borderId="1" xfId="0" applyNumberFormat="1" applyFont="1" applyFill="1" applyBorder="1" applyProtection="1">
      <protection locked="0"/>
    </xf>
    <xf numFmtId="0" fontId="2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1" fontId="2" fillId="2" borderId="1" xfId="0" applyNumberFormat="1" applyFont="1" applyFill="1" applyBorder="1"/>
    <xf numFmtId="0" fontId="1" fillId="0" borderId="1" xfId="0" applyFont="1" applyBorder="1"/>
    <xf numFmtId="0" fontId="5" fillId="0" borderId="1" xfId="0" applyFont="1" applyFill="1" applyBorder="1" applyProtection="1">
      <protection locked="0"/>
    </xf>
    <xf numFmtId="0" fontId="7" fillId="0" borderId="1" xfId="0" applyFont="1" applyFill="1" applyBorder="1"/>
    <xf numFmtId="0" fontId="7" fillId="0" borderId="1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2" fillId="6" borderId="1" xfId="0" applyFont="1" applyFill="1" applyBorder="1"/>
    <xf numFmtId="164" fontId="3" fillId="0" borderId="1" xfId="0" applyNumberFormat="1" applyFont="1" applyBorder="1"/>
    <xf numFmtId="0" fontId="0" fillId="0" borderId="0" xfId="0" applyBorder="1"/>
    <xf numFmtId="2" fontId="0" fillId="0" borderId="0" xfId="0" applyNumberFormat="1"/>
    <xf numFmtId="0" fontId="8" fillId="0" borderId="1" xfId="0" applyFont="1" applyBorder="1"/>
    <xf numFmtId="0" fontId="8" fillId="0" borderId="0" xfId="0" applyFont="1"/>
    <xf numFmtId="0" fontId="9" fillId="4" borderId="1" xfId="0" applyFont="1" applyFill="1" applyBorder="1" applyProtection="1">
      <protection locked="0"/>
    </xf>
    <xf numFmtId="1" fontId="9" fillId="4" borderId="1" xfId="0" applyNumberFormat="1" applyFont="1" applyFill="1" applyBorder="1" applyProtection="1">
      <protection locked="0"/>
    </xf>
    <xf numFmtId="0" fontId="5" fillId="0" borderId="0" xfId="0" applyFont="1"/>
    <xf numFmtId="0" fontId="2" fillId="0" borderId="1" xfId="0" applyFont="1" applyFill="1" applyBorder="1" applyProtection="1"/>
    <xf numFmtId="0" fontId="0" fillId="0" borderId="0" xfId="0" applyFill="1"/>
    <xf numFmtId="0" fontId="0" fillId="0" borderId="0" xfId="0" applyFill="1" applyBorder="1"/>
    <xf numFmtId="1" fontId="2" fillId="0" borderId="1" xfId="0" applyNumberFormat="1" applyFont="1" applyFill="1" applyBorder="1" applyProtection="1">
      <protection locked="0"/>
    </xf>
    <xf numFmtId="0" fontId="4" fillId="0" borderId="0" xfId="0" applyFont="1" applyFill="1" applyBorder="1"/>
    <xf numFmtId="1" fontId="2" fillId="0" borderId="0" xfId="0" applyNumberFormat="1" applyFont="1" applyFill="1" applyBorder="1"/>
    <xf numFmtId="0" fontId="4" fillId="0" borderId="2" xfId="0" applyFont="1" applyFill="1" applyBorder="1"/>
    <xf numFmtId="0" fontId="4" fillId="0" borderId="0" xfId="0" applyFont="1"/>
    <xf numFmtId="0" fontId="2" fillId="7" borderId="1" xfId="0" applyFont="1" applyFill="1" applyBorder="1"/>
    <xf numFmtId="2" fontId="2" fillId="7" borderId="1" xfId="0" applyNumberFormat="1" applyFont="1" applyFill="1" applyBorder="1"/>
    <xf numFmtId="2" fontId="2" fillId="8" borderId="1" xfId="0" applyNumberFormat="1" applyFont="1" applyFill="1" applyBorder="1"/>
    <xf numFmtId="1" fontId="2" fillId="0" borderId="1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/>
    <xf numFmtId="1" fontId="2" fillId="0" borderId="1" xfId="0" applyNumberFormat="1" applyFont="1" applyBorder="1"/>
    <xf numFmtId="1" fontId="0" fillId="0" borderId="0" xfId="0" applyNumberFormat="1"/>
    <xf numFmtId="1" fontId="2" fillId="9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10" fillId="0" borderId="2" xfId="0" applyFont="1" applyFill="1" applyBorder="1"/>
    <xf numFmtId="0" fontId="3" fillId="0" borderId="0" xfId="0" applyFont="1" applyFill="1"/>
    <xf numFmtId="1" fontId="0" fillId="0" borderId="0" xfId="0" applyNumberForma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3" xfId="0" applyNumberFormat="1" applyFont="1" applyFill="1" applyBorder="1"/>
    <xf numFmtId="0" fontId="0" fillId="0" borderId="4" xfId="0" applyFill="1" applyBorder="1"/>
    <xf numFmtId="2" fontId="11" fillId="0" borderId="1" xfId="0" applyNumberFormat="1" applyFont="1" applyBorder="1"/>
    <xf numFmtId="2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11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0" fontId="14" fillId="12" borderId="1" xfId="0" applyFont="1" applyFill="1" applyBorder="1" applyProtection="1"/>
    <xf numFmtId="0" fontId="3" fillId="13" borderId="6" xfId="0" applyFont="1" applyFill="1" applyBorder="1" applyAlignment="1"/>
    <xf numFmtId="0" fontId="3" fillId="0" borderId="0" xfId="0" applyFont="1" applyBorder="1"/>
    <xf numFmtId="0" fontId="2" fillId="8" borderId="1" xfId="0" applyFont="1" applyFill="1" applyBorder="1" applyAlignment="1">
      <alignment horizontal="center"/>
    </xf>
    <xf numFmtId="0" fontId="0" fillId="8" borderId="0" xfId="0" applyFill="1"/>
    <xf numFmtId="1" fontId="0" fillId="8" borderId="0" xfId="0" applyNumberFormat="1" applyFill="1" applyBorder="1" applyAlignment="1">
      <alignment horizontal="center"/>
    </xf>
    <xf numFmtId="0" fontId="2" fillId="8" borderId="1" xfId="0" applyFont="1" applyFill="1" applyBorder="1" applyAlignment="1"/>
    <xf numFmtId="0" fontId="0" fillId="0" borderId="0" xfId="0" applyAlignment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/>
    <xf numFmtId="0" fontId="3" fillId="8" borderId="6" xfId="0" applyFont="1" applyFill="1" applyBorder="1" applyAlignment="1"/>
    <xf numFmtId="1" fontId="2" fillId="2" borderId="7" xfId="0" applyNumberFormat="1" applyFont="1" applyFill="1" applyBorder="1" applyProtection="1">
      <protection locked="0"/>
    </xf>
    <xf numFmtId="0" fontId="0" fillId="0" borderId="7" xfId="0" applyBorder="1"/>
    <xf numFmtId="0" fontId="0" fillId="8" borderId="5" xfId="0" applyFill="1" applyBorder="1"/>
    <xf numFmtId="0" fontId="2" fillId="8" borderId="8" xfId="0" applyFont="1" applyFill="1" applyBorder="1" applyAlignment="1"/>
    <xf numFmtId="0" fontId="5" fillId="8" borderId="6" xfId="0" applyFont="1" applyFill="1" applyBorder="1" applyAlignment="1">
      <alignment horizontal="center"/>
    </xf>
    <xf numFmtId="2" fontId="0" fillId="0" borderId="7" xfId="0" applyNumberFormat="1" applyBorder="1"/>
    <xf numFmtId="0" fontId="6" fillId="8" borderId="8" xfId="0" applyFont="1" applyFill="1" applyBorder="1" applyAlignment="1">
      <alignment horizontal="center"/>
    </xf>
    <xf numFmtId="0" fontId="6" fillId="8" borderId="6" xfId="0" applyFont="1" applyFill="1" applyBorder="1" applyAlignment="1"/>
    <xf numFmtId="0" fontId="2" fillId="13" borderId="8" xfId="0" applyFont="1" applyFill="1" applyBorder="1" applyAlignment="1"/>
    <xf numFmtId="0" fontId="3" fillId="13" borderId="8" xfId="0" applyFont="1" applyFill="1" applyBorder="1" applyAlignment="1"/>
    <xf numFmtId="0" fontId="6" fillId="8" borderId="8" xfId="0" applyFont="1" applyFill="1" applyBorder="1" applyAlignment="1">
      <alignment horizontal="right"/>
    </xf>
    <xf numFmtId="0" fontId="6" fillId="8" borderId="6" xfId="0" applyFont="1" applyFill="1" applyBorder="1" applyAlignment="1">
      <alignment horizontal="right"/>
    </xf>
    <xf numFmtId="0" fontId="2" fillId="13" borderId="5" xfId="0" applyFont="1" applyFill="1" applyBorder="1" applyAlignment="1">
      <alignment horizontal="left"/>
    </xf>
    <xf numFmtId="0" fontId="3" fillId="0" borderId="0" xfId="0" applyFont="1" applyFill="1" applyBorder="1"/>
    <xf numFmtId="1" fontId="2" fillId="14" borderId="0" xfId="0" applyNumberFormat="1" applyFont="1" applyFill="1" applyBorder="1" applyAlignment="1">
      <alignment horizontal="center"/>
    </xf>
    <xf numFmtId="0" fontId="16" fillId="0" borderId="1" xfId="0" applyFont="1" applyFill="1" applyBorder="1"/>
    <xf numFmtId="0" fontId="18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1" fontId="18" fillId="0" borderId="1" xfId="0" applyNumberFormat="1" applyFont="1" applyBorder="1"/>
    <xf numFmtId="0" fontId="19" fillId="0" borderId="1" xfId="0" applyFont="1" applyBorder="1"/>
    <xf numFmtId="1" fontId="20" fillId="10" borderId="1" xfId="0" applyNumberFormat="1" applyFont="1" applyFill="1" applyBorder="1" applyAlignment="1">
      <alignment horizontal="center"/>
    </xf>
    <xf numFmtId="0" fontId="3" fillId="14" borderId="0" xfId="0" applyFont="1" applyFill="1" applyBorder="1" applyAlignment="1"/>
    <xf numFmtId="0" fontId="2" fillId="8" borderId="5" xfId="0" applyFont="1" applyFill="1" applyBorder="1" applyAlignment="1">
      <alignment horizontal="center"/>
    </xf>
    <xf numFmtId="1" fontId="11" fillId="0" borderId="0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Fill="1"/>
    <xf numFmtId="2" fontId="11" fillId="0" borderId="0" xfId="0" applyNumberFormat="1" applyFont="1" applyFill="1" applyBorder="1"/>
    <xf numFmtId="0" fontId="10" fillId="0" borderId="1" xfId="0" applyFont="1" applyBorder="1"/>
    <xf numFmtId="0" fontId="11" fillId="0" borderId="0" xfId="0" applyFont="1" applyFill="1"/>
    <xf numFmtId="2" fontId="2" fillId="0" borderId="1" xfId="0" applyNumberFormat="1" applyFont="1" applyFill="1" applyBorder="1"/>
    <xf numFmtId="2" fontId="21" fillId="0" borderId="1" xfId="0" applyNumberFormat="1" applyFont="1" applyBorder="1"/>
    <xf numFmtId="1" fontId="2" fillId="10" borderId="1" xfId="0" applyNumberFormat="1" applyFont="1" applyFill="1" applyBorder="1"/>
    <xf numFmtId="2" fontId="11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</xf>
    <xf numFmtId="1" fontId="9" fillId="0" borderId="0" xfId="0" applyNumberFormat="1" applyFont="1" applyFill="1" applyBorder="1" applyProtection="1">
      <protection locked="0"/>
    </xf>
    <xf numFmtId="1" fontId="20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/>
    <xf numFmtId="1" fontId="12" fillId="0" borderId="7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horizontal="right"/>
    </xf>
    <xf numFmtId="1" fontId="20" fillId="10" borderId="1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Protection="1">
      <protection locked="0"/>
    </xf>
    <xf numFmtId="0" fontId="6" fillId="8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8" borderId="5" xfId="0" applyFont="1" applyFill="1" applyBorder="1"/>
    <xf numFmtId="0" fontId="2" fillId="0" borderId="1" xfId="0" applyFont="1" applyFill="1" applyBorder="1"/>
    <xf numFmtId="0" fontId="2" fillId="6" borderId="4" xfId="0" applyFont="1" applyFill="1" applyBorder="1" applyAlignment="1"/>
    <xf numFmtId="0" fontId="0" fillId="0" borderId="0" xfId="0" applyAlignment="1"/>
    <xf numFmtId="0" fontId="2" fillId="7" borderId="4" xfId="0" applyFont="1" applyFill="1" applyBorder="1" applyAlignment="1"/>
    <xf numFmtId="0" fontId="16" fillId="0" borderId="4" xfId="0" applyFont="1" applyFill="1" applyBorder="1"/>
    <xf numFmtId="0" fontId="18" fillId="0" borderId="0" xfId="0" applyFont="1" applyBorder="1"/>
    <xf numFmtId="0" fontId="21" fillId="0" borderId="7" xfId="0" applyFont="1" applyBorder="1"/>
    <xf numFmtId="0" fontId="21" fillId="0" borderId="1" xfId="0" applyFont="1" applyFill="1" applyBorder="1"/>
    <xf numFmtId="0" fontId="21" fillId="0" borderId="4" xfId="0" applyFont="1" applyFill="1" applyBorder="1" applyAlignment="1"/>
    <xf numFmtId="1" fontId="6" fillId="1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9966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8"/>
  <sheetViews>
    <sheetView workbookViewId="0">
      <selection activeCell="B12" sqref="B12"/>
    </sheetView>
  </sheetViews>
  <sheetFormatPr defaultRowHeight="12.75" x14ac:dyDescent="0.35"/>
  <cols>
    <col min="1" max="1" width="12.1328125" bestFit="1" customWidth="1"/>
    <col min="2" max="2" width="8.59765625" customWidth="1"/>
    <col min="3" max="3" width="7.6640625" style="48" customWidth="1"/>
  </cols>
  <sheetData>
    <row r="1" spans="1:3" ht="17.649999999999999" x14ac:dyDescent="0.5">
      <c r="A1" s="80"/>
      <c r="B1" s="79" t="s">
        <v>23</v>
      </c>
      <c r="C1" s="81"/>
    </row>
    <row r="2" spans="1:3" x14ac:dyDescent="0.35">
      <c r="A2" s="1"/>
      <c r="B2" s="2"/>
      <c r="C2" s="1"/>
    </row>
    <row r="3" spans="1:3" ht="17.649999999999999" x14ac:dyDescent="0.5">
      <c r="A3" s="9" t="s">
        <v>0</v>
      </c>
      <c r="B3" s="3">
        <f>C26</f>
        <v>142</v>
      </c>
      <c r="C3" s="64"/>
    </row>
    <row r="4" spans="1:3" ht="12" customHeight="1" x14ac:dyDescent="0.45">
      <c r="A4" s="9"/>
      <c r="B4" s="5"/>
      <c r="C4" s="111"/>
    </row>
    <row r="5" spans="1:3" ht="17.649999999999999" x14ac:dyDescent="0.5">
      <c r="A5" s="69">
        <v>20</v>
      </c>
      <c r="B5" s="42">
        <f>B3/C5</f>
        <v>41.159420289855071</v>
      </c>
      <c r="C5" s="113">
        <v>3.45</v>
      </c>
    </row>
    <row r="6" spans="1:3" ht="17.649999999999999" x14ac:dyDescent="0.5">
      <c r="A6" s="69">
        <v>16</v>
      </c>
      <c r="B6" s="43">
        <f>B3/C6</f>
        <v>44.375</v>
      </c>
      <c r="C6" s="113">
        <v>3.2</v>
      </c>
    </row>
    <row r="7" spans="1:3" ht="17.649999999999999" x14ac:dyDescent="0.5">
      <c r="A7" s="69">
        <v>12</v>
      </c>
      <c r="B7" s="42">
        <f>B3/C7</f>
        <v>48.135593220338983</v>
      </c>
      <c r="C7" s="112">
        <v>2.95</v>
      </c>
    </row>
    <row r="8" spans="1:3" ht="17.649999999999999" x14ac:dyDescent="0.5">
      <c r="A8" s="70">
        <v>8</v>
      </c>
      <c r="B8" s="43">
        <f>B3/C8</f>
        <v>57.959183673469383</v>
      </c>
      <c r="C8" s="113">
        <v>2.4500000000000002</v>
      </c>
    </row>
    <row r="9" spans="1:3" ht="17.649999999999999" x14ac:dyDescent="0.5">
      <c r="A9" s="70">
        <v>4</v>
      </c>
      <c r="B9" s="42">
        <f>B3/C9</f>
        <v>64.545454545454547</v>
      </c>
      <c r="C9" s="113">
        <v>2.2000000000000002</v>
      </c>
    </row>
    <row r="10" spans="1:3" ht="12" customHeight="1" x14ac:dyDescent="0.35">
      <c r="C10" s="59"/>
    </row>
    <row r="11" spans="1:3" ht="17.25" x14ac:dyDescent="0.45">
      <c r="A11" s="9" t="s">
        <v>1</v>
      </c>
      <c r="B11" s="8"/>
      <c r="C11" s="46"/>
    </row>
    <row r="12" spans="1:3" ht="17.649999999999999" x14ac:dyDescent="0.5">
      <c r="A12" s="9" t="s">
        <v>2</v>
      </c>
      <c r="B12" s="12">
        <v>16</v>
      </c>
      <c r="C12" s="44">
        <f>PRODUCT(B12-1,7)</f>
        <v>105</v>
      </c>
    </row>
    <row r="13" spans="1:3" ht="17.649999999999999" x14ac:dyDescent="0.5">
      <c r="A13" s="9" t="s">
        <v>3</v>
      </c>
      <c r="B13" s="12">
        <v>0</v>
      </c>
      <c r="C13" s="44">
        <f>B13*3</f>
        <v>0</v>
      </c>
    </row>
    <row r="14" spans="1:3" ht="17.649999999999999" x14ac:dyDescent="0.5">
      <c r="A14" s="9" t="s">
        <v>4</v>
      </c>
      <c r="B14" s="12">
        <v>1</v>
      </c>
      <c r="C14" s="44">
        <f>B14*5</f>
        <v>5</v>
      </c>
    </row>
    <row r="15" spans="1:3" ht="17.649999999999999" x14ac:dyDescent="0.5">
      <c r="A15" s="9" t="s">
        <v>5</v>
      </c>
      <c r="B15" s="12">
        <v>1</v>
      </c>
      <c r="C15" s="44">
        <f>B15*7</f>
        <v>7</v>
      </c>
    </row>
    <row r="16" spans="1:3" ht="17.649999999999999" x14ac:dyDescent="0.5">
      <c r="A16" s="9" t="s">
        <v>6</v>
      </c>
      <c r="B16" s="12">
        <v>1</v>
      </c>
      <c r="C16" s="44">
        <f>B16*12</f>
        <v>12</v>
      </c>
    </row>
    <row r="17" spans="1:3" ht="17.649999999999999" x14ac:dyDescent="0.5">
      <c r="A17" s="9" t="s">
        <v>7</v>
      </c>
      <c r="B17" s="12">
        <v>1</v>
      </c>
      <c r="C17" s="44">
        <f>B17*5</f>
        <v>5</v>
      </c>
    </row>
    <row r="18" spans="1:3" ht="17.649999999999999" x14ac:dyDescent="0.5">
      <c r="A18" s="9" t="s">
        <v>21</v>
      </c>
      <c r="B18" s="12">
        <v>0</v>
      </c>
      <c r="C18" s="44">
        <f>B18*4</f>
        <v>0</v>
      </c>
    </row>
    <row r="19" spans="1:3" ht="17.649999999999999" x14ac:dyDescent="0.5">
      <c r="A19" s="9" t="s">
        <v>22</v>
      </c>
      <c r="B19" s="49">
        <v>1</v>
      </c>
      <c r="C19" s="47">
        <f>B19*8</f>
        <v>8</v>
      </c>
    </row>
    <row r="20" spans="1:3" ht="17.649999999999999" x14ac:dyDescent="0.5">
      <c r="A20" s="9" t="s">
        <v>36</v>
      </c>
      <c r="B20" s="12">
        <v>0</v>
      </c>
      <c r="C20" s="44">
        <f>B20*3</f>
        <v>0</v>
      </c>
    </row>
    <row r="21" spans="1:3" ht="17.649999999999999" x14ac:dyDescent="0.5">
      <c r="A21" s="9" t="s">
        <v>60</v>
      </c>
      <c r="B21" s="12">
        <v>0</v>
      </c>
      <c r="C21" s="44">
        <f>B21*5</f>
        <v>0</v>
      </c>
    </row>
    <row r="22" spans="1:3" ht="17.649999999999999" x14ac:dyDescent="0.5">
      <c r="A22" s="9" t="s">
        <v>43</v>
      </c>
      <c r="B22" s="12">
        <v>10</v>
      </c>
      <c r="C22" s="44"/>
    </row>
    <row r="23" spans="1:3" ht="17.649999999999999" x14ac:dyDescent="0.5">
      <c r="A23" s="9" t="s">
        <v>44</v>
      </c>
      <c r="B23" s="12">
        <v>5</v>
      </c>
      <c r="C23" s="44"/>
    </row>
    <row r="24" spans="1:3" ht="17.649999999999999" x14ac:dyDescent="0.5">
      <c r="A24" s="9" t="s">
        <v>59</v>
      </c>
      <c r="B24" s="12">
        <v>0</v>
      </c>
      <c r="C24" s="44">
        <f>B24*2</f>
        <v>0</v>
      </c>
    </row>
    <row r="25" spans="1:3" ht="18" customHeight="1" x14ac:dyDescent="0.5">
      <c r="A25" s="14" t="s">
        <v>26</v>
      </c>
      <c r="B25" s="12">
        <v>0</v>
      </c>
      <c r="C25" s="47">
        <f>B25*1</f>
        <v>0</v>
      </c>
    </row>
    <row r="26" spans="1:3" ht="17.649999999999999" x14ac:dyDescent="0.5">
      <c r="A26" s="14" t="s">
        <v>0</v>
      </c>
      <c r="B26" s="16"/>
      <c r="C26" s="17">
        <f>SUM(C12:C25)</f>
        <v>142</v>
      </c>
    </row>
    <row r="27" spans="1:3" ht="15" customHeight="1" x14ac:dyDescent="0.4">
      <c r="A27" s="104" t="s">
        <v>45</v>
      </c>
      <c r="B27" s="106">
        <f>SUM(B13:B23)</f>
        <v>20</v>
      </c>
    </row>
    <row r="29" spans="1:3" ht="17.649999999999999" x14ac:dyDescent="0.5">
      <c r="A29" s="80"/>
      <c r="B29" s="79" t="s">
        <v>24</v>
      </c>
      <c r="C29" s="82"/>
    </row>
    <row r="30" spans="1:3" x14ac:dyDescent="0.35">
      <c r="A30" s="1"/>
      <c r="B30" s="2"/>
      <c r="C30" s="114"/>
    </row>
    <row r="31" spans="1:3" ht="17.649999999999999" x14ac:dyDescent="0.5">
      <c r="A31" s="9" t="s">
        <v>0</v>
      </c>
      <c r="B31" s="3">
        <f>C54</f>
        <v>180</v>
      </c>
      <c r="C31" s="64"/>
    </row>
    <row r="32" spans="1:3" ht="17.25" x14ac:dyDescent="0.45">
      <c r="A32" s="9"/>
      <c r="B32" s="5"/>
      <c r="C32" s="4"/>
    </row>
    <row r="33" spans="1:3" ht="17.649999999999999" x14ac:dyDescent="0.5">
      <c r="A33" s="69">
        <v>20</v>
      </c>
      <c r="B33" s="42">
        <f>B31/3.25</f>
        <v>55.384615384615387</v>
      </c>
      <c r="C33" s="113">
        <v>3.1</v>
      </c>
    </row>
    <row r="34" spans="1:3" ht="17.649999999999999" x14ac:dyDescent="0.5">
      <c r="A34" s="69">
        <v>16</v>
      </c>
      <c r="B34" s="43">
        <f>B31/C34</f>
        <v>62.068965517241381</v>
      </c>
      <c r="C34" s="113">
        <v>2.9</v>
      </c>
    </row>
    <row r="35" spans="1:3" ht="17.649999999999999" x14ac:dyDescent="0.5">
      <c r="A35" s="69">
        <v>12</v>
      </c>
      <c r="B35" s="7">
        <f>B31/C35</f>
        <v>67.924528301886795</v>
      </c>
      <c r="C35" s="115">
        <v>2.65</v>
      </c>
    </row>
    <row r="36" spans="1:3" ht="17.649999999999999" x14ac:dyDescent="0.5">
      <c r="A36" s="70">
        <v>8</v>
      </c>
      <c r="B36" s="43">
        <f>B31/C36</f>
        <v>81.818181818181813</v>
      </c>
      <c r="C36" s="113">
        <v>2.2000000000000002</v>
      </c>
    </row>
    <row r="37" spans="1:3" ht="17.649999999999999" x14ac:dyDescent="0.5">
      <c r="A37" s="70">
        <v>4</v>
      </c>
      <c r="B37" s="42">
        <f>B31/C37</f>
        <v>90</v>
      </c>
      <c r="C37" s="113">
        <v>2</v>
      </c>
    </row>
    <row r="38" spans="1:3" x14ac:dyDescent="0.35">
      <c r="C38" s="34"/>
    </row>
    <row r="39" spans="1:3" ht="17.25" x14ac:dyDescent="0.45">
      <c r="A39" s="9" t="s">
        <v>1</v>
      </c>
      <c r="B39" s="8"/>
      <c r="C39" s="8"/>
    </row>
    <row r="40" spans="1:3" ht="17.649999999999999" x14ac:dyDescent="0.5">
      <c r="A40" s="9" t="s">
        <v>2</v>
      </c>
      <c r="B40" s="10">
        <v>20</v>
      </c>
      <c r="C40" s="11">
        <f>PRODUCT(B40-1,7)</f>
        <v>133</v>
      </c>
    </row>
    <row r="41" spans="1:3" ht="17.649999999999999" x14ac:dyDescent="0.5">
      <c r="A41" s="9" t="s">
        <v>3</v>
      </c>
      <c r="B41" s="10">
        <v>0</v>
      </c>
      <c r="C41" s="11">
        <f>B41*3</f>
        <v>0</v>
      </c>
    </row>
    <row r="42" spans="1:3" ht="17.649999999999999" x14ac:dyDescent="0.5">
      <c r="A42" s="9" t="s">
        <v>4</v>
      </c>
      <c r="B42" s="10">
        <v>3</v>
      </c>
      <c r="C42" s="11">
        <f>B42*5</f>
        <v>15</v>
      </c>
    </row>
    <row r="43" spans="1:3" ht="17.649999999999999" x14ac:dyDescent="0.5">
      <c r="A43" s="9" t="s">
        <v>5</v>
      </c>
      <c r="B43" s="12">
        <v>1</v>
      </c>
      <c r="C43" s="11">
        <f>B43*7</f>
        <v>7</v>
      </c>
    </row>
    <row r="44" spans="1:3" ht="17.649999999999999" x14ac:dyDescent="0.5">
      <c r="A44" s="9" t="s">
        <v>6</v>
      </c>
      <c r="B44" s="12">
        <v>1</v>
      </c>
      <c r="C44" s="11">
        <f>B44*12</f>
        <v>12</v>
      </c>
    </row>
    <row r="45" spans="1:3" ht="17.649999999999999" x14ac:dyDescent="0.5">
      <c r="A45" s="9" t="s">
        <v>7</v>
      </c>
      <c r="B45" s="12">
        <v>1</v>
      </c>
      <c r="C45" s="11">
        <f>B45*5</f>
        <v>5</v>
      </c>
    </row>
    <row r="46" spans="1:3" ht="17.649999999999999" x14ac:dyDescent="0.5">
      <c r="A46" s="9" t="s">
        <v>21</v>
      </c>
      <c r="B46" s="10">
        <v>0</v>
      </c>
      <c r="C46" s="13">
        <f>B46*4</f>
        <v>0</v>
      </c>
    </row>
    <row r="47" spans="1:3" ht="17.649999999999999" x14ac:dyDescent="0.5">
      <c r="A47" s="9" t="s">
        <v>22</v>
      </c>
      <c r="B47" s="10">
        <v>1</v>
      </c>
      <c r="C47" s="13">
        <f>B47*8</f>
        <v>8</v>
      </c>
    </row>
    <row r="48" spans="1:3" ht="17.649999999999999" x14ac:dyDescent="0.5">
      <c r="A48" s="9" t="s">
        <v>36</v>
      </c>
      <c r="B48" s="12">
        <v>0</v>
      </c>
      <c r="C48" s="11">
        <f>B48*3</f>
        <v>0</v>
      </c>
    </row>
    <row r="49" spans="1:3" ht="17.649999999999999" x14ac:dyDescent="0.5">
      <c r="A49" s="9" t="s">
        <v>60</v>
      </c>
      <c r="B49" s="12">
        <v>0</v>
      </c>
      <c r="C49" s="11">
        <f>B49*5</f>
        <v>0</v>
      </c>
    </row>
    <row r="50" spans="1:3" ht="17.649999999999999" x14ac:dyDescent="0.5">
      <c r="A50" s="9" t="s">
        <v>43</v>
      </c>
      <c r="B50" s="12">
        <v>8</v>
      </c>
      <c r="C50" s="11"/>
    </row>
    <row r="51" spans="1:3" ht="17.649999999999999" x14ac:dyDescent="0.5">
      <c r="A51" s="9" t="s">
        <v>44</v>
      </c>
      <c r="B51" s="12">
        <v>4</v>
      </c>
      <c r="C51" s="11"/>
    </row>
    <row r="52" spans="1:3" ht="17.649999999999999" x14ac:dyDescent="0.5">
      <c r="A52" s="9" t="s">
        <v>59</v>
      </c>
      <c r="B52" s="12">
        <v>0</v>
      </c>
      <c r="C52" s="11">
        <f>B52*2</f>
        <v>0</v>
      </c>
    </row>
    <row r="53" spans="1:3" ht="17.649999999999999" x14ac:dyDescent="0.5">
      <c r="A53" s="9" t="s">
        <v>26</v>
      </c>
      <c r="B53" s="10">
        <v>0</v>
      </c>
      <c r="C53" s="13">
        <f>B53*1</f>
        <v>0</v>
      </c>
    </row>
    <row r="54" spans="1:3" ht="17.649999999999999" x14ac:dyDescent="0.5">
      <c r="A54" s="14" t="s">
        <v>0</v>
      </c>
      <c r="B54" s="16"/>
      <c r="C54" s="17">
        <f>SUM(C40:C53)</f>
        <v>180</v>
      </c>
    </row>
    <row r="55" spans="1:3" ht="17.649999999999999" x14ac:dyDescent="0.5">
      <c r="A55" s="104" t="s">
        <v>45</v>
      </c>
      <c r="B55" s="106">
        <f>SUM(B41:B51)</f>
        <v>19</v>
      </c>
      <c r="C55" s="38"/>
    </row>
    <row r="57" spans="1:3" ht="17.649999999999999" x14ac:dyDescent="0.5">
      <c r="A57" s="80"/>
      <c r="B57" s="79" t="s">
        <v>25</v>
      </c>
      <c r="C57" s="82"/>
    </row>
    <row r="58" spans="1:3" x14ac:dyDescent="0.35">
      <c r="A58" s="1"/>
      <c r="B58" s="2"/>
      <c r="C58" s="1"/>
    </row>
    <row r="59" spans="1:3" ht="17.649999999999999" x14ac:dyDescent="0.5">
      <c r="A59" s="9" t="s">
        <v>0</v>
      </c>
      <c r="B59" s="3">
        <f>C81</f>
        <v>142</v>
      </c>
      <c r="C59" s="64"/>
    </row>
    <row r="60" spans="1:3" ht="17.25" x14ac:dyDescent="0.45">
      <c r="A60" s="9"/>
      <c r="B60" s="5"/>
      <c r="C60" s="45"/>
    </row>
    <row r="61" spans="1:3" ht="17.649999999999999" x14ac:dyDescent="0.5">
      <c r="A61" s="69">
        <v>20</v>
      </c>
      <c r="B61" s="42">
        <f>B59/C61</f>
        <v>50.714285714285715</v>
      </c>
      <c r="C61" s="113">
        <v>2.8</v>
      </c>
    </row>
    <row r="62" spans="1:3" ht="17.649999999999999" x14ac:dyDescent="0.5">
      <c r="A62" s="69">
        <v>16</v>
      </c>
      <c r="B62" s="43">
        <f>B59/C62</f>
        <v>54.615384615384613</v>
      </c>
      <c r="C62" s="113">
        <v>2.6</v>
      </c>
    </row>
    <row r="63" spans="1:3" ht="17.649999999999999" x14ac:dyDescent="0.5">
      <c r="A63" s="69">
        <v>12</v>
      </c>
      <c r="B63" s="42">
        <f>B59/C63</f>
        <v>59.166666666666671</v>
      </c>
      <c r="C63" s="112">
        <v>2.4</v>
      </c>
    </row>
    <row r="64" spans="1:3" ht="17.649999999999999" x14ac:dyDescent="0.5">
      <c r="A64" s="70">
        <v>8</v>
      </c>
      <c r="B64" s="43">
        <f>B59/C64</f>
        <v>71</v>
      </c>
      <c r="C64" s="113">
        <v>2</v>
      </c>
    </row>
    <row r="65" spans="1:3" ht="17.649999999999999" x14ac:dyDescent="0.5">
      <c r="A65" s="70">
        <v>4</v>
      </c>
      <c r="B65" s="42">
        <f>B59/C65</f>
        <v>78.888888888888886</v>
      </c>
      <c r="C65" s="113">
        <v>1.8</v>
      </c>
    </row>
    <row r="66" spans="1:3" ht="17.649999999999999" x14ac:dyDescent="0.5">
      <c r="A66" s="35"/>
      <c r="B66" s="62"/>
      <c r="C66" s="56"/>
    </row>
    <row r="67" spans="1:3" ht="17.649999999999999" x14ac:dyDescent="0.5">
      <c r="A67" s="9" t="s">
        <v>1</v>
      </c>
      <c r="B67" s="61"/>
      <c r="C67" s="60"/>
    </row>
    <row r="68" spans="1:3" ht="17.649999999999999" x14ac:dyDescent="0.5">
      <c r="A68" s="9" t="s">
        <v>2</v>
      </c>
      <c r="B68" s="10">
        <v>16</v>
      </c>
      <c r="C68" s="11">
        <f>PRODUCT(B68-1,7)</f>
        <v>105</v>
      </c>
    </row>
    <row r="69" spans="1:3" ht="17.649999999999999" x14ac:dyDescent="0.5">
      <c r="A69" s="9" t="s">
        <v>3</v>
      </c>
      <c r="B69" s="10">
        <v>0</v>
      </c>
      <c r="C69" s="11">
        <f>B69*3</f>
        <v>0</v>
      </c>
    </row>
    <row r="70" spans="1:3" ht="17.649999999999999" x14ac:dyDescent="0.5">
      <c r="A70" s="9" t="s">
        <v>4</v>
      </c>
      <c r="B70" s="10">
        <v>1</v>
      </c>
      <c r="C70" s="11">
        <f>B70*5</f>
        <v>5</v>
      </c>
    </row>
    <row r="71" spans="1:3" ht="17.649999999999999" x14ac:dyDescent="0.5">
      <c r="A71" s="9" t="s">
        <v>5</v>
      </c>
      <c r="B71" s="12">
        <v>1</v>
      </c>
      <c r="C71" s="11">
        <f>B71*7</f>
        <v>7</v>
      </c>
    </row>
    <row r="72" spans="1:3" ht="17.649999999999999" x14ac:dyDescent="0.5">
      <c r="A72" s="9" t="s">
        <v>6</v>
      </c>
      <c r="B72" s="12">
        <v>1</v>
      </c>
      <c r="C72" s="11">
        <f>B72*12</f>
        <v>12</v>
      </c>
    </row>
    <row r="73" spans="1:3" ht="17.649999999999999" x14ac:dyDescent="0.5">
      <c r="A73" s="9" t="s">
        <v>7</v>
      </c>
      <c r="B73" s="12">
        <v>1</v>
      </c>
      <c r="C73" s="11">
        <f>B73*5</f>
        <v>5</v>
      </c>
    </row>
    <row r="74" spans="1:3" ht="17.649999999999999" x14ac:dyDescent="0.5">
      <c r="A74" s="9" t="s">
        <v>21</v>
      </c>
      <c r="B74" s="10">
        <v>1</v>
      </c>
      <c r="C74" s="13">
        <f>B74*8</f>
        <v>8</v>
      </c>
    </row>
    <row r="75" spans="1:3" ht="17.649999999999999" x14ac:dyDescent="0.5">
      <c r="A75" s="9" t="s">
        <v>36</v>
      </c>
      <c r="B75" s="12">
        <v>0</v>
      </c>
      <c r="C75" s="11">
        <f>B75*3</f>
        <v>0</v>
      </c>
    </row>
    <row r="76" spans="1:3" ht="17.649999999999999" x14ac:dyDescent="0.5">
      <c r="A76" s="9" t="s">
        <v>60</v>
      </c>
      <c r="B76" s="12">
        <v>0</v>
      </c>
      <c r="C76" s="11">
        <f>B76*5</f>
        <v>0</v>
      </c>
    </row>
    <row r="77" spans="1:3" ht="17.649999999999999" x14ac:dyDescent="0.5">
      <c r="A77" s="9" t="s">
        <v>43</v>
      </c>
      <c r="B77" s="12">
        <v>7</v>
      </c>
      <c r="C77" s="11"/>
    </row>
    <row r="78" spans="1:3" ht="17.649999999999999" x14ac:dyDescent="0.5">
      <c r="A78" s="9" t="s">
        <v>44</v>
      </c>
      <c r="B78" s="12">
        <v>3</v>
      </c>
      <c r="C78" s="11"/>
    </row>
    <row r="79" spans="1:3" ht="17.649999999999999" x14ac:dyDescent="0.5">
      <c r="A79" s="9" t="s">
        <v>59</v>
      </c>
      <c r="B79" s="12">
        <v>0</v>
      </c>
      <c r="C79" s="11">
        <f>B79*2</f>
        <v>0</v>
      </c>
    </row>
    <row r="80" spans="1:3" ht="17.649999999999999" x14ac:dyDescent="0.5">
      <c r="A80" s="9" t="s">
        <v>26</v>
      </c>
      <c r="B80" s="10">
        <v>0</v>
      </c>
      <c r="C80" s="13">
        <f>B80*1</f>
        <v>0</v>
      </c>
    </row>
    <row r="81" spans="1:3" ht="17.649999999999999" x14ac:dyDescent="0.5">
      <c r="A81" s="14" t="s">
        <v>0</v>
      </c>
      <c r="B81" s="16"/>
      <c r="C81" s="17">
        <f>SUM(C68:C80)</f>
        <v>142</v>
      </c>
    </row>
    <row r="82" spans="1:3" ht="17.649999999999999" x14ac:dyDescent="0.5">
      <c r="A82" s="104" t="s">
        <v>45</v>
      </c>
      <c r="B82" s="106">
        <f>SUM(B69:B78)</f>
        <v>15</v>
      </c>
      <c r="C82" s="38"/>
    </row>
    <row r="84" spans="1:3" ht="17.649999999999999" x14ac:dyDescent="0.5">
      <c r="A84" s="80"/>
      <c r="B84" s="79" t="s">
        <v>46</v>
      </c>
      <c r="C84" s="82"/>
    </row>
    <row r="85" spans="1:3" x14ac:dyDescent="0.35">
      <c r="A85" s="1"/>
      <c r="B85" s="2"/>
      <c r="C85" s="1"/>
    </row>
    <row r="86" spans="1:3" ht="17.649999999999999" x14ac:dyDescent="0.5">
      <c r="A86" s="9" t="s">
        <v>0</v>
      </c>
      <c r="B86" s="3">
        <f>C107</f>
        <v>99</v>
      </c>
      <c r="C86" s="64"/>
    </row>
    <row r="87" spans="1:3" ht="17.25" x14ac:dyDescent="0.45">
      <c r="A87" s="9"/>
      <c r="B87" s="5"/>
      <c r="C87" s="45"/>
    </row>
    <row r="88" spans="1:3" ht="17.649999999999999" x14ac:dyDescent="0.5">
      <c r="A88" s="69">
        <v>20</v>
      </c>
      <c r="B88" s="42">
        <f>B86/C88</f>
        <v>39.6</v>
      </c>
      <c r="C88" s="113">
        <v>2.5</v>
      </c>
    </row>
    <row r="89" spans="1:3" ht="17.649999999999999" x14ac:dyDescent="0.5">
      <c r="A89" s="69">
        <v>16</v>
      </c>
      <c r="B89" s="43">
        <f>B86/C89</f>
        <v>42.127659574468083</v>
      </c>
      <c r="C89" s="113">
        <v>2.35</v>
      </c>
    </row>
    <row r="90" spans="1:3" ht="17.649999999999999" x14ac:dyDescent="0.5">
      <c r="A90" s="69">
        <v>12</v>
      </c>
      <c r="B90" s="42">
        <f>B86/C90</f>
        <v>46.04651162790698</v>
      </c>
      <c r="C90" s="112">
        <v>2.15</v>
      </c>
    </row>
    <row r="91" spans="1:3" ht="17.649999999999999" x14ac:dyDescent="0.5">
      <c r="A91" s="70">
        <v>8</v>
      </c>
      <c r="B91" s="43">
        <f>B86/C91</f>
        <v>55</v>
      </c>
      <c r="C91" s="113">
        <v>1.8</v>
      </c>
    </row>
    <row r="92" spans="1:3" ht="17.649999999999999" x14ac:dyDescent="0.5">
      <c r="A92" s="70">
        <v>4</v>
      </c>
      <c r="B92" s="42">
        <f>B86/C92</f>
        <v>61.875</v>
      </c>
      <c r="C92" s="113">
        <v>1.6</v>
      </c>
    </row>
    <row r="93" spans="1:3" ht="17.649999999999999" x14ac:dyDescent="0.5">
      <c r="A93" s="35"/>
      <c r="B93" s="62"/>
      <c r="C93" s="56"/>
    </row>
    <row r="94" spans="1:3" ht="17.649999999999999" x14ac:dyDescent="0.5">
      <c r="A94" s="9" t="s">
        <v>1</v>
      </c>
      <c r="B94" s="61"/>
      <c r="C94" s="60"/>
    </row>
    <row r="95" spans="1:3" ht="17.649999999999999" x14ac:dyDescent="0.5">
      <c r="A95" s="9" t="s">
        <v>2</v>
      </c>
      <c r="B95" s="10">
        <v>12</v>
      </c>
      <c r="C95" s="11">
        <f>PRODUCT(B95-1,7)</f>
        <v>77</v>
      </c>
    </row>
    <row r="96" spans="1:3" ht="17.649999999999999" x14ac:dyDescent="0.5">
      <c r="A96" s="9" t="s">
        <v>3</v>
      </c>
      <c r="B96" s="10">
        <v>0</v>
      </c>
      <c r="C96" s="11">
        <f>B96*3</f>
        <v>0</v>
      </c>
    </row>
    <row r="97" spans="1:3" ht="17.649999999999999" x14ac:dyDescent="0.5">
      <c r="A97" s="9" t="s">
        <v>4</v>
      </c>
      <c r="B97" s="10">
        <v>1</v>
      </c>
      <c r="C97" s="11">
        <f>B97*5</f>
        <v>5</v>
      </c>
    </row>
    <row r="98" spans="1:3" ht="17.649999999999999" x14ac:dyDescent="0.5">
      <c r="A98" s="9" t="s">
        <v>5</v>
      </c>
      <c r="B98" s="12">
        <v>0</v>
      </c>
      <c r="C98" s="11">
        <f>B98*7</f>
        <v>0</v>
      </c>
    </row>
    <row r="99" spans="1:3" ht="17.649999999999999" x14ac:dyDescent="0.5">
      <c r="A99" s="9" t="s">
        <v>6</v>
      </c>
      <c r="B99" s="12">
        <v>1</v>
      </c>
      <c r="C99" s="11">
        <f>B99*12</f>
        <v>12</v>
      </c>
    </row>
    <row r="100" spans="1:3" ht="17.649999999999999" x14ac:dyDescent="0.5">
      <c r="A100" s="9" t="s">
        <v>7</v>
      </c>
      <c r="B100" s="12">
        <v>1</v>
      </c>
      <c r="C100" s="11">
        <f>B100*5</f>
        <v>5</v>
      </c>
    </row>
    <row r="101" spans="1:3" ht="17.649999999999999" x14ac:dyDescent="0.5">
      <c r="A101" s="9" t="s">
        <v>36</v>
      </c>
      <c r="B101" s="12">
        <v>0</v>
      </c>
      <c r="C101" s="11">
        <f>B101*3</f>
        <v>0</v>
      </c>
    </row>
    <row r="102" spans="1:3" ht="17.649999999999999" x14ac:dyDescent="0.5">
      <c r="A102" s="9" t="s">
        <v>60</v>
      </c>
      <c r="B102" s="12">
        <v>0</v>
      </c>
      <c r="C102" s="11">
        <f>B102*5</f>
        <v>0</v>
      </c>
    </row>
    <row r="103" spans="1:3" ht="17.649999999999999" x14ac:dyDescent="0.5">
      <c r="A103" s="9" t="s">
        <v>43</v>
      </c>
      <c r="B103" s="12">
        <v>5</v>
      </c>
      <c r="C103" s="11"/>
    </row>
    <row r="104" spans="1:3" ht="17.649999999999999" x14ac:dyDescent="0.5">
      <c r="A104" s="9" t="s">
        <v>44</v>
      </c>
      <c r="B104" s="12">
        <v>3</v>
      </c>
      <c r="C104" s="11"/>
    </row>
    <row r="105" spans="1:3" ht="17.649999999999999" x14ac:dyDescent="0.5">
      <c r="A105" s="9" t="s">
        <v>59</v>
      </c>
      <c r="B105" s="12">
        <v>0</v>
      </c>
      <c r="C105" s="11">
        <f>B105*2</f>
        <v>0</v>
      </c>
    </row>
    <row r="106" spans="1:3" ht="17.649999999999999" x14ac:dyDescent="0.5">
      <c r="A106" s="9" t="s">
        <v>26</v>
      </c>
      <c r="B106" s="10">
        <v>0</v>
      </c>
      <c r="C106" s="13">
        <f>B106*1</f>
        <v>0</v>
      </c>
    </row>
    <row r="107" spans="1:3" ht="17.649999999999999" x14ac:dyDescent="0.5">
      <c r="A107" s="14" t="s">
        <v>0</v>
      </c>
      <c r="B107" s="16"/>
      <c r="C107" s="17">
        <f>SUM(C95:C106)</f>
        <v>99</v>
      </c>
    </row>
    <row r="108" spans="1:3" ht="15" x14ac:dyDescent="0.4">
      <c r="A108" s="104" t="s">
        <v>45</v>
      </c>
      <c r="B108" s="103">
        <f>SUM(B96:B104)</f>
        <v>11</v>
      </c>
      <c r="C108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workbookViewId="0">
      <selection activeCell="M39" sqref="M39:N43"/>
    </sheetView>
  </sheetViews>
  <sheetFormatPr defaultRowHeight="12.75" x14ac:dyDescent="0.35"/>
  <cols>
    <col min="1" max="1" width="11.19921875" bestFit="1" customWidth="1"/>
    <col min="2" max="2" width="8.59765625" customWidth="1"/>
    <col min="3" max="3" width="7.6640625" customWidth="1"/>
  </cols>
  <sheetData>
    <row r="1" spans="1:3" ht="16.899999999999999" x14ac:dyDescent="0.5">
      <c r="A1" s="89"/>
      <c r="B1" s="97" t="s">
        <v>8</v>
      </c>
      <c r="C1" s="98"/>
    </row>
    <row r="2" spans="1:3" x14ac:dyDescent="0.35">
      <c r="A2" s="88"/>
      <c r="B2" s="92"/>
      <c r="C2" s="88"/>
    </row>
    <row r="3" spans="1:3" ht="17.649999999999999" x14ac:dyDescent="0.5">
      <c r="A3" s="9" t="s">
        <v>0</v>
      </c>
      <c r="B3" s="3">
        <f>C18</f>
        <v>152</v>
      </c>
      <c r="C3" s="64"/>
    </row>
    <row r="4" spans="1:3" ht="12" customHeight="1" x14ac:dyDescent="0.45">
      <c r="A4" s="9"/>
      <c r="B4" s="5"/>
      <c r="C4" s="4"/>
    </row>
    <row r="5" spans="1:3" ht="17.649999999999999" x14ac:dyDescent="0.5">
      <c r="A5" s="69">
        <v>20</v>
      </c>
      <c r="B5" s="42">
        <f>B3/C5</f>
        <v>36.626506024096379</v>
      </c>
      <c r="C5" s="113">
        <v>4.1500000000000004</v>
      </c>
    </row>
    <row r="6" spans="1:3" ht="17.649999999999999" x14ac:dyDescent="0.5">
      <c r="A6" s="69">
        <v>16</v>
      </c>
      <c r="B6" s="43">
        <f>B3/C6</f>
        <v>39.480519480519483</v>
      </c>
      <c r="C6" s="113">
        <v>3.85</v>
      </c>
    </row>
    <row r="7" spans="1:3" ht="17.649999999999999" x14ac:dyDescent="0.5">
      <c r="A7" s="69">
        <v>12</v>
      </c>
      <c r="B7" s="42">
        <f>B3/C7</f>
        <v>42.816901408450704</v>
      </c>
      <c r="C7" s="112">
        <v>3.55</v>
      </c>
    </row>
    <row r="8" spans="1:3" ht="17.649999999999999" x14ac:dyDescent="0.5">
      <c r="A8" s="70">
        <v>8</v>
      </c>
      <c r="B8" s="43">
        <f>B3/C8</f>
        <v>56.296296296296291</v>
      </c>
      <c r="C8" s="113">
        <v>2.7</v>
      </c>
    </row>
    <row r="9" spans="1:3" ht="17.649999999999999" x14ac:dyDescent="0.5">
      <c r="A9" s="70">
        <v>4</v>
      </c>
      <c r="B9" s="42">
        <f>B3/C9</f>
        <v>62.04081632653061</v>
      </c>
      <c r="C9" s="113">
        <v>2.4500000000000002</v>
      </c>
    </row>
    <row r="10" spans="1:3" ht="12" customHeight="1" x14ac:dyDescent="0.5">
      <c r="A10" s="35"/>
      <c r="B10" s="56"/>
      <c r="C10" s="56"/>
    </row>
    <row r="11" spans="1:3" ht="17.25" x14ac:dyDescent="0.45">
      <c r="A11" s="20" t="s">
        <v>1</v>
      </c>
      <c r="B11" s="8"/>
      <c r="C11" s="58"/>
    </row>
    <row r="12" spans="1:3" ht="17.649999999999999" x14ac:dyDescent="0.5">
      <c r="A12" s="21" t="s">
        <v>2</v>
      </c>
      <c r="B12" s="10">
        <v>22</v>
      </c>
      <c r="C12" s="11">
        <f>PRODUCT(B12-1,7)</f>
        <v>147</v>
      </c>
    </row>
    <row r="13" spans="1:3" ht="17.649999999999999" x14ac:dyDescent="0.5">
      <c r="A13" s="21" t="s">
        <v>9</v>
      </c>
      <c r="B13" s="10">
        <v>0</v>
      </c>
      <c r="C13" s="11">
        <f>B13*3</f>
        <v>0</v>
      </c>
    </row>
    <row r="14" spans="1:3" ht="17.649999999999999" x14ac:dyDescent="0.5">
      <c r="A14" s="21" t="s">
        <v>10</v>
      </c>
      <c r="B14" s="10">
        <v>1</v>
      </c>
      <c r="C14" s="11">
        <f>B14*5</f>
        <v>5</v>
      </c>
    </row>
    <row r="15" spans="1:3" ht="17.649999999999999" x14ac:dyDescent="0.5">
      <c r="A15" s="21" t="s">
        <v>11</v>
      </c>
      <c r="B15" s="12">
        <v>0</v>
      </c>
      <c r="C15" s="11">
        <f>B15*7</f>
        <v>0</v>
      </c>
    </row>
    <row r="16" spans="1:3" ht="17.649999999999999" x14ac:dyDescent="0.5">
      <c r="A16" s="9" t="s">
        <v>43</v>
      </c>
      <c r="B16" s="12">
        <v>19</v>
      </c>
      <c r="C16" s="11"/>
    </row>
    <row r="17" spans="1:8" ht="18" customHeight="1" x14ac:dyDescent="0.5">
      <c r="A17" s="40" t="s">
        <v>26</v>
      </c>
      <c r="B17" s="12">
        <v>0</v>
      </c>
      <c r="C17" s="11">
        <f>B17*1</f>
        <v>0</v>
      </c>
    </row>
    <row r="18" spans="1:8" ht="17.649999999999999" x14ac:dyDescent="0.5">
      <c r="A18" s="20" t="s">
        <v>0</v>
      </c>
      <c r="B18" s="15"/>
      <c r="C18" s="17">
        <f>SUM(C12:C17)</f>
        <v>152</v>
      </c>
    </row>
    <row r="19" spans="1:8" ht="14.65" customHeight="1" x14ac:dyDescent="0.4">
      <c r="A19" s="104" t="s">
        <v>45</v>
      </c>
      <c r="B19" s="103">
        <f>SUM(B13:B16)</f>
        <v>20</v>
      </c>
    </row>
    <row r="20" spans="1:8" x14ac:dyDescent="0.35">
      <c r="H20" s="83"/>
    </row>
    <row r="21" spans="1:8" ht="17.25" customHeight="1" x14ac:dyDescent="0.5">
      <c r="A21" s="139" t="s">
        <v>12</v>
      </c>
      <c r="B21" s="140"/>
      <c r="C21" s="141"/>
    </row>
    <row r="22" spans="1:8" ht="16.5" x14ac:dyDescent="0.45">
      <c r="A22" s="18"/>
      <c r="B22" s="19"/>
      <c r="C22" s="18"/>
    </row>
    <row r="23" spans="1:8" ht="17.649999999999999" x14ac:dyDescent="0.5">
      <c r="A23" s="18" t="s">
        <v>0</v>
      </c>
      <c r="B23" s="3">
        <f>C38</f>
        <v>124</v>
      </c>
      <c r="C23" s="64"/>
    </row>
    <row r="24" spans="1:8" ht="17.649999999999999" x14ac:dyDescent="0.5">
      <c r="A24" s="18"/>
      <c r="B24" s="36"/>
      <c r="C24" s="4"/>
    </row>
    <row r="25" spans="1:8" ht="17.649999999999999" x14ac:dyDescent="0.5">
      <c r="A25" s="69">
        <v>20</v>
      </c>
      <c r="B25" s="42">
        <f>B23/C25</f>
        <v>33.06666666666667</v>
      </c>
      <c r="C25" s="113">
        <v>3.75</v>
      </c>
    </row>
    <row r="26" spans="1:8" ht="17.649999999999999" x14ac:dyDescent="0.5">
      <c r="A26" s="69">
        <v>16</v>
      </c>
      <c r="B26" s="43">
        <f>B23/C26</f>
        <v>35.942028985507243</v>
      </c>
      <c r="C26" s="113">
        <v>3.45</v>
      </c>
    </row>
    <row r="27" spans="1:8" ht="17.649999999999999" x14ac:dyDescent="0.5">
      <c r="A27" s="69">
        <v>12</v>
      </c>
      <c r="B27" s="42">
        <f>B23/C27</f>
        <v>38.75</v>
      </c>
      <c r="C27" s="112">
        <v>3.2</v>
      </c>
    </row>
    <row r="28" spans="1:8" ht="17.649999999999999" x14ac:dyDescent="0.5">
      <c r="A28" s="70">
        <v>8</v>
      </c>
      <c r="B28" s="43">
        <f>B23/C28</f>
        <v>50.612244897959179</v>
      </c>
      <c r="C28" s="113">
        <v>2.4500000000000002</v>
      </c>
    </row>
    <row r="29" spans="1:8" ht="17.649999999999999" x14ac:dyDescent="0.5">
      <c r="A29" s="70">
        <v>4</v>
      </c>
      <c r="B29" s="42">
        <f>B23/C29</f>
        <v>56.36363636363636</v>
      </c>
      <c r="C29" s="113">
        <v>2.2000000000000002</v>
      </c>
    </row>
    <row r="30" spans="1:8" ht="17.649999999999999" x14ac:dyDescent="0.5">
      <c r="A30" s="57"/>
      <c r="B30" s="56"/>
      <c r="C30" s="56"/>
    </row>
    <row r="31" spans="1:8" ht="17.25" x14ac:dyDescent="0.45">
      <c r="A31" s="20" t="s">
        <v>1</v>
      </c>
      <c r="B31" s="8"/>
      <c r="C31" s="8"/>
    </row>
    <row r="32" spans="1:8" ht="17.649999999999999" x14ac:dyDescent="0.5">
      <c r="A32" s="21" t="s">
        <v>2</v>
      </c>
      <c r="B32" s="10">
        <v>18</v>
      </c>
      <c r="C32" s="11">
        <f>PRODUCT(B32-1,7)</f>
        <v>119</v>
      </c>
    </row>
    <row r="33" spans="1:3" ht="17.649999999999999" x14ac:dyDescent="0.5">
      <c r="A33" s="21" t="s">
        <v>9</v>
      </c>
      <c r="B33" s="10">
        <v>0</v>
      </c>
      <c r="C33" s="11">
        <f>B33*3</f>
        <v>0</v>
      </c>
    </row>
    <row r="34" spans="1:3" ht="17.649999999999999" x14ac:dyDescent="0.5">
      <c r="A34" s="21" t="s">
        <v>10</v>
      </c>
      <c r="B34" s="10">
        <v>1</v>
      </c>
      <c r="C34" s="11">
        <f>B34*5</f>
        <v>5</v>
      </c>
    </row>
    <row r="35" spans="1:3" ht="17.649999999999999" x14ac:dyDescent="0.5">
      <c r="A35" s="21" t="s">
        <v>11</v>
      </c>
      <c r="B35" s="12">
        <v>0</v>
      </c>
      <c r="C35" s="11">
        <f>B35*7</f>
        <v>0</v>
      </c>
    </row>
    <row r="36" spans="1:3" ht="17.649999999999999" x14ac:dyDescent="0.5">
      <c r="A36" s="21" t="s">
        <v>43</v>
      </c>
      <c r="B36" s="12">
        <v>17</v>
      </c>
      <c r="C36" s="11"/>
    </row>
    <row r="37" spans="1:3" ht="17.649999999999999" x14ac:dyDescent="0.5">
      <c r="A37" s="40" t="s">
        <v>26</v>
      </c>
      <c r="B37" s="12">
        <v>0</v>
      </c>
      <c r="C37" s="11">
        <f>B37*1</f>
        <v>0</v>
      </c>
    </row>
    <row r="38" spans="1:3" ht="17.649999999999999" x14ac:dyDescent="0.5">
      <c r="A38" s="20" t="s">
        <v>0</v>
      </c>
      <c r="B38" s="15"/>
      <c r="C38" s="17">
        <f>SUM(C32:C37)</f>
        <v>124</v>
      </c>
    </row>
    <row r="39" spans="1:3" ht="15" x14ac:dyDescent="0.4">
      <c r="A39" s="105" t="s">
        <v>45</v>
      </c>
      <c r="B39" s="107">
        <f>SUM(B33:B36)</f>
        <v>18</v>
      </c>
    </row>
    <row r="41" spans="1:3" ht="16.899999999999999" x14ac:dyDescent="0.5">
      <c r="A41" s="80"/>
      <c r="B41" s="84" t="s">
        <v>13</v>
      </c>
      <c r="C41" s="85"/>
    </row>
    <row r="42" spans="1:3" ht="16.5" x14ac:dyDescent="0.45">
      <c r="A42" s="18"/>
      <c r="B42" s="19"/>
      <c r="C42" s="18"/>
    </row>
    <row r="43" spans="1:3" ht="17.649999999999999" x14ac:dyDescent="0.5">
      <c r="A43" s="18" t="s">
        <v>0</v>
      </c>
      <c r="B43" s="3">
        <f>C58</f>
        <v>89</v>
      </c>
      <c r="C43" s="64"/>
    </row>
    <row r="44" spans="1:3" ht="17.649999999999999" x14ac:dyDescent="0.5">
      <c r="A44" s="18"/>
      <c r="B44" s="36"/>
      <c r="C44" s="4"/>
    </row>
    <row r="45" spans="1:3" ht="17.649999999999999" x14ac:dyDescent="0.5">
      <c r="A45" s="69">
        <v>20</v>
      </c>
      <c r="B45" s="42">
        <f>B43/C45</f>
        <v>26.176470588235293</v>
      </c>
      <c r="C45" s="113">
        <v>3.4</v>
      </c>
    </row>
    <row r="46" spans="1:3" ht="17.649999999999999" x14ac:dyDescent="0.5">
      <c r="A46" s="69">
        <v>16</v>
      </c>
      <c r="B46" s="43">
        <f>B43/C46</f>
        <v>28.709677419354836</v>
      </c>
      <c r="C46" s="113">
        <v>3.1</v>
      </c>
    </row>
    <row r="47" spans="1:3" ht="17.649999999999999" x14ac:dyDescent="0.5">
      <c r="A47" s="69">
        <v>12</v>
      </c>
      <c r="B47" s="42">
        <f>B43/C47</f>
        <v>30.689655172413794</v>
      </c>
      <c r="C47" s="112">
        <v>2.9</v>
      </c>
    </row>
    <row r="48" spans="1:3" ht="17.649999999999999" x14ac:dyDescent="0.5">
      <c r="A48" s="70">
        <v>8</v>
      </c>
      <c r="B48" s="43">
        <f>B43/C48</f>
        <v>40.454545454545453</v>
      </c>
      <c r="C48" s="113">
        <v>2.2000000000000002</v>
      </c>
    </row>
    <row r="49" spans="1:3" ht="17.649999999999999" x14ac:dyDescent="0.5">
      <c r="A49" s="70">
        <v>4</v>
      </c>
      <c r="B49" s="42">
        <f>B43/C49</f>
        <v>44.5</v>
      </c>
      <c r="C49" s="113">
        <v>2</v>
      </c>
    </row>
    <row r="50" spans="1:3" ht="17.649999999999999" x14ac:dyDescent="0.5">
      <c r="A50" s="63"/>
      <c r="B50" s="56"/>
      <c r="C50" s="56"/>
    </row>
    <row r="51" spans="1:3" ht="17.25" x14ac:dyDescent="0.45">
      <c r="A51" s="20" t="s">
        <v>1</v>
      </c>
      <c r="B51" s="8"/>
      <c r="C51" s="58"/>
    </row>
    <row r="52" spans="1:3" ht="17.649999999999999" x14ac:dyDescent="0.5">
      <c r="A52" s="21" t="s">
        <v>2</v>
      </c>
      <c r="B52" s="10">
        <v>13</v>
      </c>
      <c r="C52" s="11">
        <f>PRODUCT(B52-1,7)</f>
        <v>84</v>
      </c>
    </row>
    <row r="53" spans="1:3" ht="17.649999999999999" x14ac:dyDescent="0.5">
      <c r="A53" s="21" t="s">
        <v>9</v>
      </c>
      <c r="B53" s="10">
        <v>0</v>
      </c>
      <c r="C53" s="11">
        <f>B53*3</f>
        <v>0</v>
      </c>
    </row>
    <row r="54" spans="1:3" ht="17.649999999999999" x14ac:dyDescent="0.5">
      <c r="A54" s="21" t="s">
        <v>10</v>
      </c>
      <c r="B54" s="10">
        <v>1</v>
      </c>
      <c r="C54" s="11">
        <f>B54*5</f>
        <v>5</v>
      </c>
    </row>
    <row r="55" spans="1:3" ht="17.649999999999999" x14ac:dyDescent="0.5">
      <c r="A55" s="21" t="s">
        <v>11</v>
      </c>
      <c r="B55" s="12">
        <v>0</v>
      </c>
      <c r="C55" s="11">
        <f>B55*7</f>
        <v>0</v>
      </c>
    </row>
    <row r="56" spans="1:3" ht="17.649999999999999" x14ac:dyDescent="0.5">
      <c r="A56" s="21" t="s">
        <v>43</v>
      </c>
      <c r="B56" s="12">
        <v>13</v>
      </c>
      <c r="C56" s="11"/>
    </row>
    <row r="57" spans="1:3" ht="17.649999999999999" x14ac:dyDescent="0.5">
      <c r="A57" s="40" t="s">
        <v>26</v>
      </c>
      <c r="B57" s="12">
        <v>0</v>
      </c>
      <c r="C57" s="11">
        <f>B57*1</f>
        <v>0</v>
      </c>
    </row>
    <row r="58" spans="1:3" ht="17.649999999999999" x14ac:dyDescent="0.5">
      <c r="A58" s="20" t="s">
        <v>0</v>
      </c>
      <c r="B58" s="15"/>
      <c r="C58" s="17">
        <f>SUM(C52:C57)</f>
        <v>89</v>
      </c>
    </row>
    <row r="59" spans="1:3" ht="15" x14ac:dyDescent="0.4">
      <c r="A59" s="105" t="s">
        <v>45</v>
      </c>
      <c r="B59" s="107">
        <f>SUM(B53:B56)</f>
        <v>14</v>
      </c>
    </row>
    <row r="61" spans="1:3" ht="16.899999999999999" x14ac:dyDescent="0.5">
      <c r="A61" s="80"/>
      <c r="B61" s="84" t="s">
        <v>47</v>
      </c>
      <c r="C61" s="85"/>
    </row>
    <row r="62" spans="1:3" ht="12" customHeight="1" x14ac:dyDescent="0.45">
      <c r="A62" s="18"/>
      <c r="B62" s="19"/>
      <c r="C62" s="18"/>
    </row>
    <row r="63" spans="1:3" ht="17.649999999999999" x14ac:dyDescent="0.5">
      <c r="A63" s="18" t="s">
        <v>0</v>
      </c>
      <c r="B63" s="3">
        <f>C78</f>
        <v>68</v>
      </c>
      <c r="C63" s="64">
        <v>3.5</v>
      </c>
    </row>
    <row r="64" spans="1:3" ht="17.649999999999999" x14ac:dyDescent="0.5">
      <c r="A64" s="18"/>
      <c r="B64" s="36"/>
      <c r="C64" s="4"/>
    </row>
    <row r="65" spans="1:3" ht="17.649999999999999" x14ac:dyDescent="0.5">
      <c r="A65" s="69">
        <v>20</v>
      </c>
      <c r="B65" s="42">
        <f>B63/C65</f>
        <v>22.295081967213115</v>
      </c>
      <c r="C65" s="113">
        <v>3.05</v>
      </c>
    </row>
    <row r="66" spans="1:3" ht="17.649999999999999" x14ac:dyDescent="0.5">
      <c r="A66" s="69">
        <v>16</v>
      </c>
      <c r="B66" s="43">
        <f>B63/C66</f>
        <v>24.285714285714288</v>
      </c>
      <c r="C66" s="113">
        <v>2.8</v>
      </c>
    </row>
    <row r="67" spans="1:3" ht="17.649999999999999" x14ac:dyDescent="0.5">
      <c r="A67" s="69">
        <v>12</v>
      </c>
      <c r="B67" s="42">
        <f>B63/C67</f>
        <v>26.153846153846153</v>
      </c>
      <c r="C67" s="112">
        <v>2.6</v>
      </c>
    </row>
    <row r="68" spans="1:3" ht="17.649999999999999" x14ac:dyDescent="0.5">
      <c r="A68" s="70">
        <v>8</v>
      </c>
      <c r="B68" s="43">
        <f>B63/C68</f>
        <v>34</v>
      </c>
      <c r="C68" s="113">
        <v>2</v>
      </c>
    </row>
    <row r="69" spans="1:3" ht="17.649999999999999" x14ac:dyDescent="0.5">
      <c r="A69" s="70">
        <v>4</v>
      </c>
      <c r="B69" s="42">
        <f>B63/C69</f>
        <v>37.777777777777779</v>
      </c>
      <c r="C69" s="113">
        <v>1.8</v>
      </c>
    </row>
    <row r="70" spans="1:3" ht="10.5" customHeight="1" x14ac:dyDescent="0.5">
      <c r="A70" s="63"/>
      <c r="B70" s="56"/>
      <c r="C70" s="56"/>
    </row>
    <row r="71" spans="1:3" ht="17.25" x14ac:dyDescent="0.45">
      <c r="A71" s="20" t="s">
        <v>1</v>
      </c>
      <c r="B71" s="8"/>
      <c r="C71" s="58"/>
    </row>
    <row r="72" spans="1:3" ht="17.649999999999999" x14ac:dyDescent="0.5">
      <c r="A72" s="21" t="s">
        <v>2</v>
      </c>
      <c r="B72" s="10">
        <v>10</v>
      </c>
      <c r="C72" s="11">
        <f>PRODUCT(B72-1,7)</f>
        <v>63</v>
      </c>
    </row>
    <row r="73" spans="1:3" ht="17.649999999999999" x14ac:dyDescent="0.5">
      <c r="A73" s="21" t="s">
        <v>9</v>
      </c>
      <c r="B73" s="10">
        <v>0</v>
      </c>
      <c r="C73" s="11">
        <f>B73*3</f>
        <v>0</v>
      </c>
    </row>
    <row r="74" spans="1:3" ht="17.649999999999999" x14ac:dyDescent="0.5">
      <c r="A74" s="21" t="s">
        <v>10</v>
      </c>
      <c r="B74" s="10">
        <v>1</v>
      </c>
      <c r="C74" s="11">
        <f>B74*5</f>
        <v>5</v>
      </c>
    </row>
    <row r="75" spans="1:3" ht="17.649999999999999" x14ac:dyDescent="0.5">
      <c r="A75" s="21" t="s">
        <v>11</v>
      </c>
      <c r="B75" s="12">
        <v>0</v>
      </c>
      <c r="C75" s="11">
        <f>B75*7</f>
        <v>0</v>
      </c>
    </row>
    <row r="76" spans="1:3" ht="17.649999999999999" x14ac:dyDescent="0.5">
      <c r="A76" s="21" t="s">
        <v>43</v>
      </c>
      <c r="B76" s="12">
        <v>10</v>
      </c>
      <c r="C76" s="11"/>
    </row>
    <row r="77" spans="1:3" ht="17.649999999999999" x14ac:dyDescent="0.5">
      <c r="A77" s="40" t="s">
        <v>26</v>
      </c>
      <c r="B77" s="12">
        <v>0</v>
      </c>
      <c r="C77" s="11">
        <f>B77*1</f>
        <v>0</v>
      </c>
    </row>
    <row r="78" spans="1:3" ht="17.649999999999999" x14ac:dyDescent="0.5">
      <c r="A78" s="20" t="s">
        <v>0</v>
      </c>
      <c r="B78" s="15"/>
      <c r="C78" s="17">
        <f>SUM(C72:C77)</f>
        <v>68</v>
      </c>
    </row>
    <row r="79" spans="1:3" ht="15" x14ac:dyDescent="0.4">
      <c r="A79" s="105" t="s">
        <v>45</v>
      </c>
      <c r="B79" s="107">
        <f>SUM(B73:B76)</f>
        <v>11</v>
      </c>
    </row>
  </sheetData>
  <sheetProtection sheet="1" objects="1" scenarios="1"/>
  <mergeCells count="1">
    <mergeCell ref="A21:C2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workbookViewId="0">
      <selection activeCell="F23" sqref="F23"/>
    </sheetView>
  </sheetViews>
  <sheetFormatPr defaultRowHeight="12.75" x14ac:dyDescent="0.35"/>
  <cols>
    <col min="1" max="1" width="10.6640625" customWidth="1"/>
    <col min="2" max="2" width="8.59765625" customWidth="1"/>
    <col min="3" max="3" width="7.6640625" style="53" customWidth="1"/>
  </cols>
  <sheetData>
    <row r="1" spans="1:3" ht="17.649999999999999" x14ac:dyDescent="0.5">
      <c r="A1" s="89"/>
      <c r="B1" s="90" t="s">
        <v>14</v>
      </c>
      <c r="C1" s="86"/>
    </row>
    <row r="2" spans="1:3" ht="17.25" x14ac:dyDescent="0.45">
      <c r="A2" s="88"/>
      <c r="B2" s="135" t="s">
        <v>0</v>
      </c>
      <c r="C2" s="22"/>
    </row>
    <row r="3" spans="1:3" ht="17.649999999999999" x14ac:dyDescent="0.5">
      <c r="A3" s="23" t="s">
        <v>15</v>
      </c>
      <c r="B3" s="87">
        <f>C33</f>
        <v>143</v>
      </c>
      <c r="C3" s="6"/>
    </row>
    <row r="4" spans="1:3" ht="17.25" x14ac:dyDescent="0.45">
      <c r="A4" s="1"/>
      <c r="B4" s="64"/>
      <c r="C4" s="4"/>
    </row>
    <row r="5" spans="1:3" ht="17.649999999999999" x14ac:dyDescent="0.5">
      <c r="A5" s="69">
        <v>20</v>
      </c>
      <c r="B5" s="42">
        <f>B3/C5</f>
        <v>28.316831683168317</v>
      </c>
      <c r="C5" s="113">
        <v>5.05</v>
      </c>
    </row>
    <row r="6" spans="1:3" ht="17.649999999999999" x14ac:dyDescent="0.5">
      <c r="A6" s="69">
        <v>16</v>
      </c>
      <c r="B6" s="43">
        <f>B3/C6</f>
        <v>30.752688172043008</v>
      </c>
      <c r="C6" s="113">
        <v>4.6500000000000004</v>
      </c>
    </row>
    <row r="7" spans="1:3" ht="17.649999999999999" x14ac:dyDescent="0.5">
      <c r="A7" s="69">
        <v>12</v>
      </c>
      <c r="B7" s="42">
        <f>B3/C7</f>
        <v>34.878048780487809</v>
      </c>
      <c r="C7" s="112">
        <v>4.0999999999999996</v>
      </c>
    </row>
    <row r="8" spans="1:3" ht="17.649999999999999" x14ac:dyDescent="0.5">
      <c r="A8" s="70">
        <v>8</v>
      </c>
      <c r="B8" s="43">
        <f>B3/C8</f>
        <v>42.686567164179102</v>
      </c>
      <c r="C8" s="113">
        <v>3.35</v>
      </c>
    </row>
    <row r="9" spans="1:3" ht="17.649999999999999" x14ac:dyDescent="0.5">
      <c r="A9" s="70">
        <v>4</v>
      </c>
      <c r="B9" s="42">
        <f>B3/C9</f>
        <v>47.666666666666664</v>
      </c>
      <c r="C9" s="113">
        <v>3</v>
      </c>
    </row>
    <row r="10" spans="1:3" ht="17.649999999999999" x14ac:dyDescent="0.5">
      <c r="A10" s="70"/>
      <c r="B10" s="116"/>
      <c r="C10" s="113"/>
    </row>
    <row r="11" spans="1:3" ht="17.649999999999999" x14ac:dyDescent="0.5">
      <c r="A11" s="24" t="s">
        <v>16</v>
      </c>
      <c r="B11" s="118">
        <f>B3</f>
        <v>143</v>
      </c>
      <c r="C11" s="50"/>
    </row>
    <row r="12" spans="1:3" ht="17.25" x14ac:dyDescent="0.45">
      <c r="A12" s="1"/>
      <c r="B12" s="117"/>
      <c r="C12" s="50"/>
    </row>
    <row r="13" spans="1:3" ht="17.649999999999999" x14ac:dyDescent="0.5">
      <c r="A13" s="69">
        <v>20</v>
      </c>
      <c r="B13" s="42">
        <f>B3/C13</f>
        <v>31.428571428571431</v>
      </c>
      <c r="C13" s="113">
        <v>4.55</v>
      </c>
    </row>
    <row r="14" spans="1:3" ht="17.649999999999999" x14ac:dyDescent="0.5">
      <c r="A14" s="69">
        <v>16</v>
      </c>
      <c r="B14" s="43">
        <f>B3/C14</f>
        <v>34.047619047619044</v>
      </c>
      <c r="C14" s="113">
        <v>4.2</v>
      </c>
    </row>
    <row r="15" spans="1:3" ht="17.649999999999999" x14ac:dyDescent="0.5">
      <c r="A15" s="69">
        <v>12</v>
      </c>
      <c r="B15" s="42">
        <f>B3/C15</f>
        <v>38.648648648648646</v>
      </c>
      <c r="C15" s="112">
        <v>3.7</v>
      </c>
    </row>
    <row r="16" spans="1:3" ht="17.649999999999999" x14ac:dyDescent="0.5">
      <c r="A16" s="70">
        <v>8</v>
      </c>
      <c r="B16" s="43">
        <f>B3/C16</f>
        <v>47.666666666666664</v>
      </c>
      <c r="C16" s="113">
        <v>3</v>
      </c>
    </row>
    <row r="17" spans="1:3" ht="17.649999999999999" x14ac:dyDescent="0.5">
      <c r="A17" s="70">
        <v>4</v>
      </c>
      <c r="B17" s="42">
        <f>B3/C17</f>
        <v>52.962962962962962</v>
      </c>
      <c r="C17" s="113">
        <v>2.7</v>
      </c>
    </row>
    <row r="18" spans="1:3" ht="17.649999999999999" x14ac:dyDescent="0.5">
      <c r="A18" s="70"/>
      <c r="B18" s="116"/>
      <c r="C18" s="113"/>
    </row>
    <row r="19" spans="1:3" ht="17.649999999999999" x14ac:dyDescent="0.5">
      <c r="A19" s="41" t="s">
        <v>17</v>
      </c>
      <c r="B19" s="118">
        <f>B3</f>
        <v>143</v>
      </c>
      <c r="C19" s="50"/>
    </row>
    <row r="20" spans="1:3" ht="17.25" x14ac:dyDescent="0.45">
      <c r="A20" s="1"/>
      <c r="B20" s="64"/>
      <c r="C20" s="50"/>
    </row>
    <row r="21" spans="1:3" ht="17.649999999999999" x14ac:dyDescent="0.5">
      <c r="A21" s="69">
        <v>20</v>
      </c>
      <c r="B21" s="42">
        <f>B3/C21</f>
        <v>34.878048780487809</v>
      </c>
      <c r="C21" s="113">
        <v>4.0999999999999996</v>
      </c>
    </row>
    <row r="22" spans="1:3" ht="17.649999999999999" x14ac:dyDescent="0.5">
      <c r="A22" s="69">
        <v>16</v>
      </c>
      <c r="B22" s="43">
        <f>B3/C22</f>
        <v>37.631578947368425</v>
      </c>
      <c r="C22" s="113">
        <v>3.8</v>
      </c>
    </row>
    <row r="23" spans="1:3" ht="17.649999999999999" x14ac:dyDescent="0.5">
      <c r="A23" s="69">
        <v>12</v>
      </c>
      <c r="B23" s="42">
        <f>B3/C23</f>
        <v>42.686567164179102</v>
      </c>
      <c r="C23" s="112">
        <v>3.35</v>
      </c>
    </row>
    <row r="24" spans="1:3" ht="17.649999999999999" x14ac:dyDescent="0.5">
      <c r="A24" s="70">
        <v>8</v>
      </c>
      <c r="B24" s="43">
        <f>B3/C24</f>
        <v>52.962962962962962</v>
      </c>
      <c r="C24" s="113">
        <v>2.7</v>
      </c>
    </row>
    <row r="25" spans="1:3" ht="17.649999999999999" x14ac:dyDescent="0.5">
      <c r="A25" s="70">
        <v>4</v>
      </c>
      <c r="B25" s="42">
        <f>B3/C25</f>
        <v>58.367346938775505</v>
      </c>
      <c r="C25" s="113">
        <v>2.4500000000000002</v>
      </c>
    </row>
    <row r="26" spans="1:3" ht="12" customHeight="1" x14ac:dyDescent="0.5">
      <c r="A26" s="57"/>
      <c r="B26" s="56"/>
      <c r="C26" s="56"/>
    </row>
    <row r="27" spans="1:3" ht="17.25" x14ac:dyDescent="0.45">
      <c r="A27" s="14" t="s">
        <v>1</v>
      </c>
      <c r="B27" s="8"/>
      <c r="C27" s="50"/>
    </row>
    <row r="28" spans="1:3" ht="17.649999999999999" x14ac:dyDescent="0.5">
      <c r="A28" s="9" t="s">
        <v>2</v>
      </c>
      <c r="B28" s="10">
        <v>12</v>
      </c>
      <c r="C28" s="51">
        <f>PRODUCT(B28-1,7)</f>
        <v>77</v>
      </c>
    </row>
    <row r="29" spans="1:3" ht="17.649999999999999" x14ac:dyDescent="0.5">
      <c r="A29" s="9" t="s">
        <v>9</v>
      </c>
      <c r="B29" s="10">
        <v>0</v>
      </c>
      <c r="C29" s="51">
        <f>B29*3</f>
        <v>0</v>
      </c>
    </row>
    <row r="30" spans="1:3" ht="17.649999999999999" x14ac:dyDescent="0.5">
      <c r="A30" s="9" t="s">
        <v>10</v>
      </c>
      <c r="B30" s="10">
        <v>8</v>
      </c>
      <c r="C30" s="51">
        <f>B30*5</f>
        <v>40</v>
      </c>
    </row>
    <row r="31" spans="1:3" ht="17.649999999999999" x14ac:dyDescent="0.5">
      <c r="A31" s="9" t="s">
        <v>11</v>
      </c>
      <c r="B31" s="12">
        <v>4</v>
      </c>
      <c r="C31" s="51">
        <f>B31*7</f>
        <v>28</v>
      </c>
    </row>
    <row r="32" spans="1:3" ht="18" customHeight="1" x14ac:dyDescent="0.5">
      <c r="A32" s="39" t="s">
        <v>26</v>
      </c>
      <c r="B32" s="12">
        <v>-2</v>
      </c>
      <c r="C32" s="51">
        <f>B32*1</f>
        <v>-2</v>
      </c>
    </row>
    <row r="33" spans="1:3" ht="17.649999999999999" x14ac:dyDescent="0.5">
      <c r="A33" s="14" t="s">
        <v>0</v>
      </c>
      <c r="B33" s="15"/>
      <c r="C33" s="52">
        <f>SUM(C28:C32)</f>
        <v>143</v>
      </c>
    </row>
    <row r="34" spans="1:3" ht="15" x14ac:dyDescent="0.4">
      <c r="A34" s="102" t="s">
        <v>45</v>
      </c>
      <c r="B34" s="103">
        <f>SUM(B29:B31)</f>
        <v>12</v>
      </c>
    </row>
    <row r="36" spans="1:3" ht="17.649999999999999" x14ac:dyDescent="0.5">
      <c r="A36" s="110" t="s">
        <v>56</v>
      </c>
      <c r="B36" s="90" t="s">
        <v>55</v>
      </c>
      <c r="C36" s="86"/>
    </row>
    <row r="37" spans="1:3" ht="17.649999999999999" x14ac:dyDescent="0.5">
      <c r="A37" s="88" t="s">
        <v>0</v>
      </c>
      <c r="B37" s="87">
        <f>C51</f>
        <v>143</v>
      </c>
      <c r="C37" s="109"/>
    </row>
    <row r="38" spans="1:3" ht="17.25" x14ac:dyDescent="0.45">
      <c r="A38" s="1"/>
      <c r="B38" s="64"/>
      <c r="C38" s="50"/>
    </row>
    <row r="39" spans="1:3" ht="17.649999999999999" x14ac:dyDescent="0.5">
      <c r="A39" s="69">
        <v>20</v>
      </c>
      <c r="B39" s="42">
        <f>B37/C39</f>
        <v>38.648648648648646</v>
      </c>
      <c r="C39" s="113">
        <v>3.7</v>
      </c>
    </row>
    <row r="40" spans="1:3" ht="17.649999999999999" x14ac:dyDescent="0.5">
      <c r="A40" s="69">
        <v>16</v>
      </c>
      <c r="B40" s="43">
        <f>B37/C40</f>
        <v>42.058823529411768</v>
      </c>
      <c r="C40" s="113">
        <v>3.4</v>
      </c>
    </row>
    <row r="41" spans="1:3" ht="17.649999999999999" x14ac:dyDescent="0.5">
      <c r="A41" s="69">
        <v>12</v>
      </c>
      <c r="B41" s="42">
        <f>B37/C41</f>
        <v>47.666666666666664</v>
      </c>
      <c r="C41" s="112">
        <v>3</v>
      </c>
    </row>
    <row r="42" spans="1:3" ht="17.649999999999999" x14ac:dyDescent="0.5">
      <c r="A42" s="70">
        <v>8</v>
      </c>
      <c r="B42" s="43">
        <f>B37/C42</f>
        <v>58.367346938775505</v>
      </c>
      <c r="C42" s="113">
        <v>2.4500000000000002</v>
      </c>
    </row>
    <row r="43" spans="1:3" ht="17.649999999999999" x14ac:dyDescent="0.5">
      <c r="A43" s="70">
        <v>4</v>
      </c>
      <c r="B43" s="42">
        <f>B37/C43</f>
        <v>65</v>
      </c>
      <c r="C43" s="113">
        <v>2.2000000000000002</v>
      </c>
    </row>
    <row r="44" spans="1:3" ht="17.649999999999999" x14ac:dyDescent="0.5">
      <c r="A44" s="57"/>
      <c r="B44" s="56"/>
      <c r="C44" s="56"/>
    </row>
    <row r="45" spans="1:3" ht="17.25" x14ac:dyDescent="0.45">
      <c r="A45" s="14" t="s">
        <v>1</v>
      </c>
      <c r="B45" s="8"/>
      <c r="C45" s="50"/>
    </row>
    <row r="46" spans="1:3" ht="17.649999999999999" x14ac:dyDescent="0.5">
      <c r="A46" s="9" t="s">
        <v>2</v>
      </c>
      <c r="B46" s="10">
        <v>12</v>
      </c>
      <c r="C46" s="51">
        <f>PRODUCT(B46-1,7)</f>
        <v>77</v>
      </c>
    </row>
    <row r="47" spans="1:3" ht="17.649999999999999" x14ac:dyDescent="0.5">
      <c r="A47" s="9" t="s">
        <v>9</v>
      </c>
      <c r="B47" s="10">
        <v>0</v>
      </c>
      <c r="C47" s="51">
        <f>B47*3</f>
        <v>0</v>
      </c>
    </row>
    <row r="48" spans="1:3" ht="17.649999999999999" x14ac:dyDescent="0.5">
      <c r="A48" s="9" t="s">
        <v>10</v>
      </c>
      <c r="B48" s="10">
        <v>8</v>
      </c>
      <c r="C48" s="51">
        <f>B48*5</f>
        <v>40</v>
      </c>
    </row>
    <row r="49" spans="1:3" ht="17.649999999999999" x14ac:dyDescent="0.5">
      <c r="A49" s="9" t="s">
        <v>11</v>
      </c>
      <c r="B49" s="12">
        <v>4</v>
      </c>
      <c r="C49" s="51">
        <f>B49*7</f>
        <v>28</v>
      </c>
    </row>
    <row r="50" spans="1:3" ht="17.649999999999999" x14ac:dyDescent="0.5">
      <c r="A50" s="39" t="s">
        <v>26</v>
      </c>
      <c r="B50" s="12">
        <v>-2</v>
      </c>
      <c r="C50" s="51">
        <f>B50*1</f>
        <v>-2</v>
      </c>
    </row>
    <row r="51" spans="1:3" ht="17.649999999999999" x14ac:dyDescent="0.5">
      <c r="A51" s="14" t="s">
        <v>0</v>
      </c>
      <c r="B51" s="15"/>
      <c r="C51" s="52">
        <f>SUM(C46:C50)</f>
        <v>143</v>
      </c>
    </row>
    <row r="52" spans="1:3" ht="15" x14ac:dyDescent="0.4">
      <c r="A52" s="102" t="s">
        <v>45</v>
      </c>
      <c r="B52" s="103">
        <f>SUM(B47:B49)</f>
        <v>12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topLeftCell="A17" workbookViewId="0">
      <selection activeCell="E61" sqref="E61"/>
    </sheetView>
  </sheetViews>
  <sheetFormatPr defaultRowHeight="12.75" x14ac:dyDescent="0.35"/>
  <cols>
    <col min="1" max="1" width="10.6640625" customWidth="1"/>
    <col min="2" max="2" width="8.59765625" customWidth="1"/>
    <col min="3" max="3" width="7.6640625" style="53" customWidth="1"/>
  </cols>
  <sheetData>
    <row r="1" spans="1:7" ht="17.649999999999999" x14ac:dyDescent="0.5">
      <c r="A1" s="89"/>
      <c r="B1" s="90" t="s">
        <v>18</v>
      </c>
      <c r="C1" s="86"/>
      <c r="E1" s="126"/>
      <c r="F1" s="121"/>
      <c r="G1" s="122"/>
    </row>
    <row r="2" spans="1:7" ht="17.649999999999999" x14ac:dyDescent="0.5">
      <c r="A2" s="88" t="s">
        <v>0</v>
      </c>
      <c r="B2" s="138"/>
      <c r="C2" s="22"/>
      <c r="E2" s="35"/>
      <c r="F2" s="127"/>
      <c r="G2" s="22"/>
    </row>
    <row r="3" spans="1:7" ht="17.649999999999999" x14ac:dyDescent="0.5">
      <c r="A3" s="23" t="s">
        <v>15</v>
      </c>
      <c r="B3" s="87">
        <f>C38</f>
        <v>144</v>
      </c>
      <c r="C3" s="6"/>
      <c r="E3" s="35"/>
      <c r="F3" s="113"/>
      <c r="G3" s="124"/>
    </row>
    <row r="4" spans="1:7" ht="17.649999999999999" x14ac:dyDescent="0.5">
      <c r="A4" s="1"/>
      <c r="B4" s="64"/>
      <c r="C4" s="4"/>
      <c r="E4" s="128"/>
      <c r="F4" s="56"/>
      <c r="G4" s="113"/>
    </row>
    <row r="5" spans="1:7" ht="17.649999999999999" x14ac:dyDescent="0.5">
      <c r="A5" s="69">
        <v>20</v>
      </c>
      <c r="B5" s="42">
        <f>B3/C5</f>
        <v>37.894736842105267</v>
      </c>
      <c r="C5" s="113">
        <v>3.8</v>
      </c>
      <c r="E5" s="128"/>
      <c r="F5" s="56"/>
      <c r="G5" s="113"/>
    </row>
    <row r="6" spans="1:7" ht="17.649999999999999" x14ac:dyDescent="0.5">
      <c r="A6" s="69">
        <v>16</v>
      </c>
      <c r="B6" s="43">
        <f>B3/C6</f>
        <v>41.142857142857146</v>
      </c>
      <c r="C6" s="113">
        <v>3.5</v>
      </c>
      <c r="E6" s="128"/>
      <c r="F6" s="56"/>
      <c r="G6" s="113"/>
    </row>
    <row r="7" spans="1:7" ht="17.649999999999999" x14ac:dyDescent="0.5">
      <c r="A7" s="69">
        <v>12</v>
      </c>
      <c r="B7" s="42">
        <f>B3/C7</f>
        <v>44.307692307692307</v>
      </c>
      <c r="C7" s="112">
        <v>3.25</v>
      </c>
      <c r="E7" s="128"/>
      <c r="F7" s="56"/>
      <c r="G7" s="113"/>
    </row>
    <row r="8" spans="1:7" ht="17.649999999999999" x14ac:dyDescent="0.5">
      <c r="A8" s="70">
        <v>8</v>
      </c>
      <c r="B8" s="43">
        <f>B3/C8</f>
        <v>55.38461538461538</v>
      </c>
      <c r="C8" s="113">
        <v>2.6</v>
      </c>
      <c r="E8" s="128"/>
      <c r="F8" s="56"/>
      <c r="G8" s="113"/>
    </row>
    <row r="9" spans="1:7" ht="17.649999999999999" x14ac:dyDescent="0.5">
      <c r="A9" s="70">
        <v>4</v>
      </c>
      <c r="B9" s="42">
        <f>B3/C9</f>
        <v>61.276595744680847</v>
      </c>
      <c r="C9" s="113">
        <v>2.35</v>
      </c>
      <c r="E9" s="35"/>
      <c r="F9" s="65"/>
      <c r="G9" s="66"/>
    </row>
    <row r="10" spans="1:7" ht="17.649999999999999" x14ac:dyDescent="0.5">
      <c r="A10" s="70"/>
      <c r="B10" s="116"/>
      <c r="C10" s="113"/>
      <c r="E10" s="37"/>
      <c r="F10" s="125"/>
      <c r="G10" s="123"/>
    </row>
    <row r="11" spans="1:7" ht="17.649999999999999" x14ac:dyDescent="0.5">
      <c r="A11" s="24" t="s">
        <v>16</v>
      </c>
      <c r="B11" s="118">
        <f>B3</f>
        <v>144</v>
      </c>
      <c r="C11" s="50"/>
      <c r="E11" s="37"/>
      <c r="F11" s="129"/>
      <c r="G11" s="130"/>
    </row>
    <row r="12" spans="1:7" ht="17.649999999999999" x14ac:dyDescent="0.5">
      <c r="A12" s="1"/>
      <c r="B12" s="117"/>
      <c r="C12" s="50"/>
      <c r="E12" s="37"/>
      <c r="F12" s="129"/>
      <c r="G12" s="130"/>
    </row>
    <row r="13" spans="1:7" ht="17.649999999999999" x14ac:dyDescent="0.5">
      <c r="A13" s="69">
        <v>20</v>
      </c>
      <c r="B13" s="42">
        <f>B3/C13</f>
        <v>42.352941176470587</v>
      </c>
      <c r="C13" s="113">
        <v>3.4</v>
      </c>
      <c r="E13" s="37"/>
      <c r="F13" s="129"/>
      <c r="G13" s="130"/>
    </row>
    <row r="14" spans="1:7" ht="17.649999999999999" x14ac:dyDescent="0.5">
      <c r="A14" s="69">
        <v>16</v>
      </c>
      <c r="B14" s="43">
        <f>B3/C14</f>
        <v>45.714285714285715</v>
      </c>
      <c r="C14" s="113">
        <v>3.15</v>
      </c>
      <c r="E14" s="37"/>
      <c r="F14" s="131"/>
      <c r="G14" s="130"/>
    </row>
    <row r="15" spans="1:7" ht="17.649999999999999" x14ac:dyDescent="0.5">
      <c r="A15" s="69">
        <v>12</v>
      </c>
      <c r="B15" s="42">
        <f>B3/C15</f>
        <v>48.813559322033896</v>
      </c>
      <c r="C15" s="112">
        <v>2.95</v>
      </c>
      <c r="E15" s="37"/>
      <c r="F15" s="131"/>
      <c r="G15" s="130"/>
    </row>
    <row r="16" spans="1:7" ht="17.649999999999999" x14ac:dyDescent="0.5">
      <c r="A16" s="70">
        <v>8</v>
      </c>
      <c r="B16" s="43">
        <f>B3/C16</f>
        <v>61.276595744680847</v>
      </c>
      <c r="C16" s="113">
        <v>2.35</v>
      </c>
      <c r="E16" s="37"/>
      <c r="F16" s="131"/>
      <c r="G16" s="130"/>
    </row>
    <row r="17" spans="1:12" ht="17.649999999999999" x14ac:dyDescent="0.5">
      <c r="A17" s="70">
        <v>4</v>
      </c>
      <c r="B17" s="42">
        <f>B3/C17</f>
        <v>68.571428571428569</v>
      </c>
      <c r="C17" s="113">
        <v>2.1</v>
      </c>
      <c r="E17" s="37"/>
      <c r="F17" s="131"/>
      <c r="G17" s="130"/>
    </row>
    <row r="18" spans="1:12" ht="17.649999999999999" x14ac:dyDescent="0.5">
      <c r="A18" s="70"/>
      <c r="B18" s="116"/>
      <c r="C18" s="113"/>
      <c r="E18" s="37"/>
      <c r="F18" s="129"/>
      <c r="G18" s="130"/>
    </row>
    <row r="19" spans="1:12" ht="17.649999999999999" x14ac:dyDescent="0.5">
      <c r="A19" s="41" t="s">
        <v>17</v>
      </c>
      <c r="B19" s="118">
        <f>B3</f>
        <v>144</v>
      </c>
      <c r="C19" s="50"/>
      <c r="E19" s="37"/>
      <c r="F19" s="129"/>
      <c r="G19" s="130"/>
    </row>
    <row r="20" spans="1:12" ht="17.649999999999999" x14ac:dyDescent="0.5">
      <c r="A20" s="1"/>
      <c r="B20" s="64"/>
      <c r="C20" s="50"/>
      <c r="E20" s="37"/>
      <c r="F20" s="131"/>
      <c r="G20" s="130"/>
    </row>
    <row r="21" spans="1:12" ht="17.649999999999999" x14ac:dyDescent="0.5">
      <c r="A21" s="69">
        <v>20</v>
      </c>
      <c r="B21" s="42">
        <f>B3/C21</f>
        <v>47.213114754098363</v>
      </c>
      <c r="C21" s="113">
        <v>3.05</v>
      </c>
      <c r="E21" s="37"/>
      <c r="F21" s="125"/>
      <c r="G21" s="132"/>
    </row>
    <row r="22" spans="1:12" ht="17.649999999999999" x14ac:dyDescent="0.5">
      <c r="A22" s="69">
        <v>16</v>
      </c>
      <c r="B22" s="43">
        <f>B3/C22</f>
        <v>50.526315789473685</v>
      </c>
      <c r="C22" s="113">
        <v>2.85</v>
      </c>
      <c r="E22" s="133"/>
      <c r="F22" s="134"/>
      <c r="G22" s="123"/>
    </row>
    <row r="23" spans="1:12" ht="17.649999999999999" x14ac:dyDescent="0.5">
      <c r="A23" s="69">
        <v>12</v>
      </c>
      <c r="B23" s="42">
        <f>B3/C23</f>
        <v>54.339622641509436</v>
      </c>
      <c r="C23" s="112">
        <v>2.65</v>
      </c>
      <c r="E23" s="35"/>
      <c r="F23" s="35"/>
      <c r="G23" s="35"/>
    </row>
    <row r="24" spans="1:12" ht="16.899999999999999" customHeight="1" x14ac:dyDescent="0.5">
      <c r="A24" s="70">
        <v>8</v>
      </c>
      <c r="B24" s="43">
        <f>B3/C24</f>
        <v>68.571428571428569</v>
      </c>
      <c r="C24" s="113">
        <v>2.1</v>
      </c>
      <c r="F24" s="27"/>
      <c r="H24" s="34"/>
      <c r="I24" s="34"/>
      <c r="J24" s="34"/>
      <c r="K24" s="34"/>
      <c r="L24" s="34"/>
    </row>
    <row r="25" spans="1:12" ht="17.649999999999999" x14ac:dyDescent="0.5">
      <c r="A25" s="70">
        <v>4</v>
      </c>
      <c r="B25" s="42">
        <f>B3/C25</f>
        <v>75.789473684210535</v>
      </c>
      <c r="C25" s="113">
        <v>1.9</v>
      </c>
      <c r="H25" s="34"/>
      <c r="I25" s="34"/>
      <c r="J25" s="34"/>
      <c r="K25" s="34"/>
      <c r="L25" s="34"/>
    </row>
    <row r="26" spans="1:12" ht="17.649999999999999" x14ac:dyDescent="0.5">
      <c r="A26" s="70"/>
      <c r="B26" s="116"/>
      <c r="C26" s="113"/>
      <c r="H26" s="34"/>
      <c r="I26" s="34"/>
      <c r="J26" s="34"/>
      <c r="K26" s="34"/>
      <c r="L26" s="34"/>
    </row>
    <row r="27" spans="1:12" ht="17.649999999999999" x14ac:dyDescent="0.5">
      <c r="A27" s="9" t="s">
        <v>2</v>
      </c>
      <c r="B27" s="30">
        <v>16</v>
      </c>
      <c r="C27" s="136">
        <f>PRODUCT(B27-1,7)</f>
        <v>105</v>
      </c>
      <c r="H27" s="34"/>
      <c r="I27" s="34"/>
      <c r="J27" s="34"/>
      <c r="K27" s="34"/>
      <c r="L27" s="34"/>
    </row>
    <row r="28" spans="1:12" ht="17.649999999999999" x14ac:dyDescent="0.5">
      <c r="A28" s="9" t="s">
        <v>9</v>
      </c>
      <c r="B28" s="30">
        <v>0</v>
      </c>
      <c r="C28" s="136">
        <f>B28*3</f>
        <v>0</v>
      </c>
      <c r="H28" s="34"/>
      <c r="I28" s="34"/>
      <c r="J28" s="34"/>
      <c r="K28" s="34"/>
      <c r="L28" s="34"/>
    </row>
    <row r="29" spans="1:12" ht="17.649999999999999" x14ac:dyDescent="0.5">
      <c r="A29" s="9" t="s">
        <v>10</v>
      </c>
      <c r="B29" s="30">
        <v>2</v>
      </c>
      <c r="C29" s="136">
        <f>B29*5</f>
        <v>10</v>
      </c>
    </row>
    <row r="30" spans="1:12" ht="17.649999999999999" x14ac:dyDescent="0.5">
      <c r="A30" s="9" t="s">
        <v>11</v>
      </c>
      <c r="B30" s="31">
        <v>1</v>
      </c>
      <c r="C30" s="136">
        <f>B30*7</f>
        <v>7</v>
      </c>
    </row>
    <row r="31" spans="1:12" ht="17.649999999999999" x14ac:dyDescent="0.5">
      <c r="A31" s="9" t="s">
        <v>6</v>
      </c>
      <c r="B31" s="31">
        <v>1</v>
      </c>
      <c r="C31" s="136">
        <f>B31*12</f>
        <v>12</v>
      </c>
    </row>
    <row r="32" spans="1:12" ht="17.649999999999999" x14ac:dyDescent="0.5">
      <c r="A32" s="9" t="s">
        <v>7</v>
      </c>
      <c r="B32" s="31">
        <v>2</v>
      </c>
      <c r="C32" s="136">
        <f>B32*5</f>
        <v>10</v>
      </c>
    </row>
    <row r="33" spans="1:3" ht="17.649999999999999" x14ac:dyDescent="0.5">
      <c r="A33" s="9" t="s">
        <v>44</v>
      </c>
      <c r="B33" s="31">
        <v>11</v>
      </c>
      <c r="C33" s="136"/>
    </row>
    <row r="34" spans="1:3" ht="17.649999999999999" x14ac:dyDescent="0.5">
      <c r="A34" s="9" t="s">
        <v>36</v>
      </c>
      <c r="B34" s="30">
        <v>0</v>
      </c>
      <c r="C34" s="136">
        <f>B34*3</f>
        <v>0</v>
      </c>
    </row>
    <row r="35" spans="1:3" ht="17.649999999999999" x14ac:dyDescent="0.5">
      <c r="A35" s="9" t="s">
        <v>60</v>
      </c>
      <c r="B35" s="30">
        <v>0</v>
      </c>
      <c r="C35" s="136">
        <f>B35*5</f>
        <v>0</v>
      </c>
    </row>
    <row r="36" spans="1:3" ht="17.649999999999999" x14ac:dyDescent="0.5">
      <c r="A36" s="9" t="s">
        <v>59</v>
      </c>
      <c r="B36" s="30">
        <v>0</v>
      </c>
      <c r="C36" s="136">
        <f>B36*2</f>
        <v>0</v>
      </c>
    </row>
    <row r="37" spans="1:3" ht="17.649999999999999" x14ac:dyDescent="0.5">
      <c r="A37" s="9" t="s">
        <v>26</v>
      </c>
      <c r="B37" s="31">
        <v>0</v>
      </c>
      <c r="C37" s="136">
        <f>B37*1</f>
        <v>0</v>
      </c>
    </row>
    <row r="38" spans="1:3" ht="17.649999999999999" x14ac:dyDescent="0.5">
      <c r="A38" s="14" t="s">
        <v>0</v>
      </c>
      <c r="B38" s="28"/>
      <c r="C38" s="108">
        <f>SUM(C27:C37)</f>
        <v>144</v>
      </c>
    </row>
    <row r="39" spans="1:3" s="26" customFormat="1" ht="17.25" x14ac:dyDescent="0.45">
      <c r="A39" s="102" t="s">
        <v>45</v>
      </c>
      <c r="B39" s="103">
        <f>SUM(B28:B35)</f>
        <v>17</v>
      </c>
      <c r="C39" s="54"/>
    </row>
    <row r="40" spans="1:3" s="26" customFormat="1" ht="16.5" customHeight="1" x14ac:dyDescent="0.5">
      <c r="A40" s="37"/>
      <c r="C40" s="55"/>
    </row>
    <row r="41" spans="1:3" ht="17.649999999999999" x14ac:dyDescent="0.5">
      <c r="A41" s="110" t="s">
        <v>56</v>
      </c>
      <c r="B41" s="90" t="s">
        <v>18</v>
      </c>
      <c r="C41" s="86"/>
    </row>
    <row r="42" spans="1:3" ht="17.649999999999999" x14ac:dyDescent="0.5">
      <c r="A42" s="88" t="s">
        <v>0</v>
      </c>
      <c r="B42" s="87">
        <f>C62</f>
        <v>97</v>
      </c>
      <c r="C42" s="22"/>
    </row>
    <row r="43" spans="1:3" ht="17.25" x14ac:dyDescent="0.45">
      <c r="A43" s="1"/>
      <c r="B43" s="64"/>
      <c r="C43" s="50"/>
    </row>
    <row r="44" spans="1:3" ht="17.649999999999999" x14ac:dyDescent="0.5">
      <c r="A44" s="69">
        <v>20</v>
      </c>
      <c r="B44" s="42">
        <f>B42/C44</f>
        <v>35.272727272727273</v>
      </c>
      <c r="C44" s="113">
        <v>2.75</v>
      </c>
    </row>
    <row r="45" spans="1:3" ht="17.649999999999999" x14ac:dyDescent="0.5">
      <c r="A45" s="69">
        <v>16</v>
      </c>
      <c r="B45" s="43">
        <f>B42/C45</f>
        <v>38.03921568627451</v>
      </c>
      <c r="C45" s="113">
        <v>2.5499999999999998</v>
      </c>
    </row>
    <row r="46" spans="1:3" ht="17.649999999999999" x14ac:dyDescent="0.5">
      <c r="A46" s="69">
        <v>12</v>
      </c>
      <c r="B46" s="42">
        <f>B42/C46</f>
        <v>40.416666666666671</v>
      </c>
      <c r="C46" s="112">
        <v>2.4</v>
      </c>
    </row>
    <row r="47" spans="1:3" ht="17.649999999999999" x14ac:dyDescent="0.5">
      <c r="A47" s="70">
        <v>8</v>
      </c>
      <c r="B47" s="43">
        <f>B42/C47</f>
        <v>51.05263157894737</v>
      </c>
      <c r="C47" s="113">
        <v>1.9</v>
      </c>
    </row>
    <row r="48" spans="1:3" ht="17.649999999999999" x14ac:dyDescent="0.5">
      <c r="A48" s="70">
        <v>4</v>
      </c>
      <c r="B48" s="42">
        <f>B42/C48</f>
        <v>57.058823529411768</v>
      </c>
      <c r="C48" s="113">
        <v>1.7</v>
      </c>
    </row>
    <row r="49" spans="1:3" ht="17.649999999999999" x14ac:dyDescent="0.5">
      <c r="A49" s="63"/>
      <c r="B49" s="65"/>
      <c r="C49" s="66"/>
    </row>
    <row r="50" spans="1:3" ht="17.25" x14ac:dyDescent="0.45">
      <c r="A50" s="14" t="s">
        <v>1</v>
      </c>
      <c r="B50" s="29"/>
      <c r="C50" s="67"/>
    </row>
    <row r="51" spans="1:3" ht="17.649999999999999" x14ac:dyDescent="0.5">
      <c r="A51" s="9" t="s">
        <v>2</v>
      </c>
      <c r="B51" s="30">
        <v>10</v>
      </c>
      <c r="C51" s="136">
        <f>PRODUCT(B51-1,7)</f>
        <v>63</v>
      </c>
    </row>
    <row r="52" spans="1:3" ht="17.649999999999999" x14ac:dyDescent="0.5">
      <c r="A52" s="9" t="s">
        <v>9</v>
      </c>
      <c r="B52" s="30">
        <v>0</v>
      </c>
      <c r="C52" s="136">
        <f>B52*3</f>
        <v>0</v>
      </c>
    </row>
    <row r="53" spans="1:3" ht="17.649999999999999" x14ac:dyDescent="0.5">
      <c r="A53" s="9" t="s">
        <v>10</v>
      </c>
      <c r="B53" s="30">
        <v>2</v>
      </c>
      <c r="C53" s="136">
        <f>B53*5</f>
        <v>10</v>
      </c>
    </row>
    <row r="54" spans="1:3" ht="17.649999999999999" x14ac:dyDescent="0.5">
      <c r="A54" s="9" t="s">
        <v>11</v>
      </c>
      <c r="B54" s="31">
        <v>1</v>
      </c>
      <c r="C54" s="136">
        <f>B54*7</f>
        <v>7</v>
      </c>
    </row>
    <row r="55" spans="1:3" ht="17.649999999999999" x14ac:dyDescent="0.5">
      <c r="A55" s="9" t="s">
        <v>6</v>
      </c>
      <c r="B55" s="31">
        <v>1</v>
      </c>
      <c r="C55" s="136">
        <f>B55*12</f>
        <v>12</v>
      </c>
    </row>
    <row r="56" spans="1:3" ht="17.649999999999999" x14ac:dyDescent="0.5">
      <c r="A56" s="9" t="s">
        <v>7</v>
      </c>
      <c r="B56" s="31">
        <v>1</v>
      </c>
      <c r="C56" s="136">
        <f>B56*5</f>
        <v>5</v>
      </c>
    </row>
    <row r="57" spans="1:3" ht="17.649999999999999" x14ac:dyDescent="0.5">
      <c r="A57" s="9" t="s">
        <v>44</v>
      </c>
      <c r="B57" s="31">
        <v>8</v>
      </c>
      <c r="C57" s="136"/>
    </row>
    <row r="58" spans="1:3" ht="17.649999999999999" x14ac:dyDescent="0.5">
      <c r="A58" s="9" t="s">
        <v>36</v>
      </c>
      <c r="B58" s="30">
        <v>0</v>
      </c>
      <c r="C58" s="136">
        <f>B58*3</f>
        <v>0</v>
      </c>
    </row>
    <row r="59" spans="1:3" ht="17.649999999999999" x14ac:dyDescent="0.5">
      <c r="A59" s="9" t="s">
        <v>60</v>
      </c>
      <c r="B59" s="30">
        <v>0</v>
      </c>
      <c r="C59" s="136">
        <f>B59*5</f>
        <v>0</v>
      </c>
    </row>
    <row r="60" spans="1:3" ht="17.649999999999999" x14ac:dyDescent="0.5">
      <c r="A60" s="9" t="s">
        <v>59</v>
      </c>
      <c r="B60" s="30">
        <v>0</v>
      </c>
      <c r="C60" s="136">
        <f>B60*2</f>
        <v>0</v>
      </c>
    </row>
    <row r="61" spans="1:3" ht="17.649999999999999" x14ac:dyDescent="0.5">
      <c r="A61" s="9" t="s">
        <v>26</v>
      </c>
      <c r="B61" s="31">
        <v>0</v>
      </c>
      <c r="C61" s="136">
        <f>B61*1</f>
        <v>0</v>
      </c>
    </row>
    <row r="62" spans="1:3" ht="17.649999999999999" x14ac:dyDescent="0.5">
      <c r="A62" s="14" t="s">
        <v>0</v>
      </c>
      <c r="B62" s="28"/>
      <c r="C62" s="137">
        <f>SUM(C51:C61)</f>
        <v>97</v>
      </c>
    </row>
    <row r="63" spans="1:3" ht="17.25" x14ac:dyDescent="0.45">
      <c r="A63" s="102" t="s">
        <v>45</v>
      </c>
      <c r="B63" s="103">
        <f>SUM(B52:B59)</f>
        <v>13</v>
      </c>
      <c r="C63" s="54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0"/>
  <sheetViews>
    <sheetView tabSelected="1" workbookViewId="0">
      <selection activeCell="H37" sqref="H37"/>
    </sheetView>
  </sheetViews>
  <sheetFormatPr defaultRowHeight="12.75" x14ac:dyDescent="0.35"/>
  <cols>
    <col min="1" max="1" width="10.86328125" bestFit="1" customWidth="1"/>
    <col min="2" max="2" width="8.59765625" customWidth="1"/>
    <col min="3" max="3" width="7.6640625" customWidth="1"/>
    <col min="7" max="7" width="7.3984375" customWidth="1"/>
    <col min="9" max="9" width="5.3984375" bestFit="1" customWidth="1"/>
    <col min="10" max="10" width="4.59765625" bestFit="1" customWidth="1"/>
    <col min="11" max="11" width="5" bestFit="1" customWidth="1"/>
    <col min="13" max="13" width="5.3984375" bestFit="1" customWidth="1"/>
    <col min="14" max="14" width="4.59765625" bestFit="1" customWidth="1"/>
    <col min="15" max="15" width="5" bestFit="1" customWidth="1"/>
  </cols>
  <sheetData>
    <row r="1" spans="1:3" ht="17.649999999999999" x14ac:dyDescent="0.5">
      <c r="A1" s="144" t="s">
        <v>15</v>
      </c>
      <c r="B1" s="90" t="s">
        <v>27</v>
      </c>
      <c r="C1" s="86"/>
    </row>
    <row r="2" spans="1:3" ht="17.649999999999999" x14ac:dyDescent="0.5">
      <c r="A2" s="151" t="s">
        <v>0</v>
      </c>
      <c r="B2" s="87">
        <f>C21</f>
        <v>125</v>
      </c>
      <c r="C2" s="22"/>
    </row>
    <row r="3" spans="1:3" ht="8.65" customHeight="1" x14ac:dyDescent="0.5">
      <c r="A3" s="145"/>
      <c r="C3" s="6"/>
    </row>
    <row r="4" spans="1:3" ht="17.649999999999999" x14ac:dyDescent="0.5">
      <c r="A4" s="69">
        <v>20</v>
      </c>
      <c r="B4" s="42">
        <f>B2/C4</f>
        <v>36.764705882352942</v>
      </c>
      <c r="C4" s="113">
        <v>3.4</v>
      </c>
    </row>
    <row r="5" spans="1:3" ht="17.649999999999999" x14ac:dyDescent="0.5">
      <c r="A5" s="69">
        <v>16</v>
      </c>
      <c r="B5" s="43">
        <f>B2/C5</f>
        <v>39.682539682539684</v>
      </c>
      <c r="C5" s="113">
        <v>3.15</v>
      </c>
    </row>
    <row r="6" spans="1:3" ht="17.649999999999999" x14ac:dyDescent="0.5">
      <c r="A6" s="69">
        <v>12</v>
      </c>
      <c r="B6" s="42">
        <f>B2/C6</f>
        <v>43.859649122807014</v>
      </c>
      <c r="C6" s="112">
        <v>2.85</v>
      </c>
    </row>
    <row r="7" spans="1:3" ht="17.649999999999999" x14ac:dyDescent="0.5">
      <c r="A7" s="70">
        <v>8</v>
      </c>
      <c r="B7" s="43">
        <f>B2/C7</f>
        <v>54.347826086956523</v>
      </c>
      <c r="C7" s="113">
        <v>2.2999999999999998</v>
      </c>
    </row>
    <row r="8" spans="1:3" ht="17.649999999999999" x14ac:dyDescent="0.5">
      <c r="A8" s="70">
        <v>4</v>
      </c>
      <c r="B8" s="42">
        <f>B2/C8</f>
        <v>60.975609756097569</v>
      </c>
      <c r="C8" s="113">
        <v>2.0499999999999998</v>
      </c>
    </row>
    <row r="9" spans="1:3" ht="16.5" x14ac:dyDescent="0.45">
      <c r="A9" s="14" t="s">
        <v>1</v>
      </c>
      <c r="B9" s="32"/>
      <c r="C9" s="68"/>
    </row>
    <row r="10" spans="1:3" ht="17.649999999999999" x14ac:dyDescent="0.5">
      <c r="A10" s="9" t="s">
        <v>2</v>
      </c>
      <c r="B10" s="10">
        <v>15</v>
      </c>
      <c r="C10" s="11">
        <f>PRODUCT(B10-1,7)</f>
        <v>98</v>
      </c>
    </row>
    <row r="11" spans="1:3" ht="17.649999999999999" x14ac:dyDescent="0.5">
      <c r="A11" s="9" t="s">
        <v>3</v>
      </c>
      <c r="B11" s="10">
        <v>0</v>
      </c>
      <c r="C11" s="11">
        <f>B11*3</f>
        <v>0</v>
      </c>
    </row>
    <row r="12" spans="1:3" ht="17.649999999999999" x14ac:dyDescent="0.5">
      <c r="A12" s="9" t="s">
        <v>4</v>
      </c>
      <c r="B12" s="10">
        <v>1</v>
      </c>
      <c r="C12" s="11">
        <f>B12*5</f>
        <v>5</v>
      </c>
    </row>
    <row r="13" spans="1:3" ht="17.649999999999999" x14ac:dyDescent="0.5">
      <c r="A13" s="9" t="s">
        <v>5</v>
      </c>
      <c r="B13" s="12">
        <v>0</v>
      </c>
      <c r="C13" s="11">
        <f>B13*7</f>
        <v>0</v>
      </c>
    </row>
    <row r="14" spans="1:3" ht="17.649999999999999" x14ac:dyDescent="0.5">
      <c r="A14" s="9" t="s">
        <v>19</v>
      </c>
      <c r="B14" s="12">
        <v>0</v>
      </c>
      <c r="C14" s="11">
        <f>B14*4</f>
        <v>0</v>
      </c>
    </row>
    <row r="15" spans="1:3" ht="17.649999999999999" x14ac:dyDescent="0.5">
      <c r="A15" s="9" t="s">
        <v>20</v>
      </c>
      <c r="B15" s="12">
        <v>3</v>
      </c>
      <c r="C15" s="33">
        <f>B15*8</f>
        <v>24</v>
      </c>
    </row>
    <row r="16" spans="1:3" ht="17.649999999999999" x14ac:dyDescent="0.5">
      <c r="A16" s="9" t="s">
        <v>44</v>
      </c>
      <c r="B16" s="12">
        <v>11</v>
      </c>
      <c r="C16" s="33"/>
    </row>
    <row r="17" spans="1:16" ht="17.649999999999999" x14ac:dyDescent="0.5">
      <c r="A17" s="9" t="s">
        <v>36</v>
      </c>
      <c r="B17" s="10">
        <v>0</v>
      </c>
      <c r="C17" s="11">
        <f>B17*3</f>
        <v>0</v>
      </c>
    </row>
    <row r="18" spans="1:16" ht="17.649999999999999" x14ac:dyDescent="0.5">
      <c r="A18" s="9" t="s">
        <v>60</v>
      </c>
      <c r="B18" s="10">
        <v>0</v>
      </c>
      <c r="C18" s="11">
        <f>B18*5</f>
        <v>0</v>
      </c>
    </row>
    <row r="19" spans="1:16" ht="17.649999999999999" x14ac:dyDescent="0.5">
      <c r="A19" s="9" t="s">
        <v>59</v>
      </c>
      <c r="B19" s="10">
        <v>0</v>
      </c>
      <c r="C19" s="11">
        <f>B19*2</f>
        <v>0</v>
      </c>
    </row>
    <row r="20" spans="1:16" ht="17.649999999999999" x14ac:dyDescent="0.5">
      <c r="A20" s="14" t="s">
        <v>26</v>
      </c>
      <c r="B20" s="12">
        <v>-2</v>
      </c>
      <c r="C20" s="33">
        <f>B20*1</f>
        <v>-2</v>
      </c>
    </row>
    <row r="21" spans="1:16" ht="17.649999999999999" x14ac:dyDescent="0.5">
      <c r="A21" s="14" t="s">
        <v>0</v>
      </c>
      <c r="B21" s="15"/>
      <c r="C21" s="118">
        <f>SUM(C10:C20)</f>
        <v>125</v>
      </c>
    </row>
    <row r="22" spans="1:16" ht="17.649999999999999" x14ac:dyDescent="0.5">
      <c r="A22" s="102" t="s">
        <v>45</v>
      </c>
      <c r="B22" s="103">
        <f>SUM(B11:B18)</f>
        <v>15</v>
      </c>
      <c r="C22" s="38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0.5" customHeight="1" x14ac:dyDescent="0.5">
      <c r="A23" s="102"/>
      <c r="B23" s="103"/>
      <c r="C23" s="38"/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20.75" customHeight="1" x14ac:dyDescent="0.5">
      <c r="A24" s="146" t="s">
        <v>67</v>
      </c>
      <c r="B24" s="147"/>
      <c r="C24" s="147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17.649999999999999" x14ac:dyDescent="0.5">
      <c r="A25" s="152" t="s">
        <v>0</v>
      </c>
      <c r="B25" s="118">
        <f>C44</f>
        <v>117</v>
      </c>
      <c r="C25" s="38"/>
      <c r="H25" s="34"/>
      <c r="I25" s="34"/>
      <c r="J25" s="34"/>
      <c r="K25" s="34"/>
      <c r="L25" s="34"/>
      <c r="M25" s="34"/>
      <c r="N25" s="34"/>
      <c r="O25" s="34"/>
      <c r="P25" s="34"/>
    </row>
    <row r="26" spans="1:16" ht="16.5" customHeight="1" x14ac:dyDescent="0.5">
      <c r="A26" s="145"/>
      <c r="B26" s="25"/>
      <c r="C26" s="50"/>
    </row>
    <row r="27" spans="1:16" ht="17.649999999999999" x14ac:dyDescent="0.5">
      <c r="A27" s="69">
        <v>20</v>
      </c>
      <c r="B27" s="42">
        <f>B2/C27</f>
        <v>40.983606557377051</v>
      </c>
      <c r="C27" s="113">
        <v>3.05</v>
      </c>
    </row>
    <row r="28" spans="1:16" ht="17.649999999999999" x14ac:dyDescent="0.5">
      <c r="A28" s="69">
        <v>16</v>
      </c>
      <c r="B28" s="43">
        <f>B2/C28</f>
        <v>43.859649122807014</v>
      </c>
      <c r="C28" s="113">
        <v>2.85</v>
      </c>
    </row>
    <row r="29" spans="1:16" ht="17.649999999999999" x14ac:dyDescent="0.5">
      <c r="A29" s="69">
        <v>12</v>
      </c>
      <c r="B29" s="42">
        <f>B2/C29</f>
        <v>49.019607843137258</v>
      </c>
      <c r="C29" s="112">
        <v>2.5499999999999998</v>
      </c>
    </row>
    <row r="30" spans="1:16" ht="17.649999999999999" x14ac:dyDescent="0.5">
      <c r="A30" s="70">
        <v>8</v>
      </c>
      <c r="B30" s="43">
        <f>B2/C30</f>
        <v>59.523809523809518</v>
      </c>
      <c r="C30" s="113">
        <v>2.1</v>
      </c>
    </row>
    <row r="31" spans="1:16" ht="17.649999999999999" x14ac:dyDescent="0.5">
      <c r="A31" s="70">
        <v>4</v>
      </c>
      <c r="B31" s="42">
        <f>B2/C31</f>
        <v>67.567567567567565</v>
      </c>
      <c r="C31" s="113">
        <v>1.85</v>
      </c>
    </row>
    <row r="32" spans="1:16" ht="16.5" x14ac:dyDescent="0.45">
      <c r="A32" s="14" t="s">
        <v>1</v>
      </c>
      <c r="B32" s="32"/>
      <c r="C32" s="68"/>
    </row>
    <row r="33" spans="1:3" ht="17.649999999999999" x14ac:dyDescent="0.5">
      <c r="A33" s="9" t="s">
        <v>2</v>
      </c>
      <c r="B33" s="10">
        <v>15</v>
      </c>
      <c r="C33" s="11">
        <f>PRODUCT(B33-1,7)</f>
        <v>98</v>
      </c>
    </row>
    <row r="34" spans="1:3" ht="17.649999999999999" x14ac:dyDescent="0.5">
      <c r="A34" s="9" t="s">
        <v>3</v>
      </c>
      <c r="B34" s="10">
        <v>0</v>
      </c>
      <c r="C34" s="11">
        <f>B34*3</f>
        <v>0</v>
      </c>
    </row>
    <row r="35" spans="1:3" ht="17.649999999999999" x14ac:dyDescent="0.5">
      <c r="A35" s="9" t="s">
        <v>4</v>
      </c>
      <c r="B35" s="10">
        <v>1</v>
      </c>
      <c r="C35" s="11">
        <f>B35*5</f>
        <v>5</v>
      </c>
    </row>
    <row r="36" spans="1:3" ht="17.649999999999999" x14ac:dyDescent="0.5">
      <c r="A36" s="9" t="s">
        <v>5</v>
      </c>
      <c r="B36" s="12">
        <v>0</v>
      </c>
      <c r="C36" s="11">
        <f>B36*7</f>
        <v>0</v>
      </c>
    </row>
    <row r="37" spans="1:3" ht="17.649999999999999" x14ac:dyDescent="0.5">
      <c r="A37" s="9" t="s">
        <v>19</v>
      </c>
      <c r="B37" s="12">
        <v>2</v>
      </c>
      <c r="C37" s="11">
        <f>B37*4</f>
        <v>8</v>
      </c>
    </row>
    <row r="38" spans="1:3" ht="17.649999999999999" x14ac:dyDescent="0.5">
      <c r="A38" s="9" t="s">
        <v>20</v>
      </c>
      <c r="B38" s="12">
        <v>1</v>
      </c>
      <c r="C38" s="33">
        <f>B38*8</f>
        <v>8</v>
      </c>
    </row>
    <row r="39" spans="1:3" ht="17.649999999999999" x14ac:dyDescent="0.5">
      <c r="A39" s="9" t="s">
        <v>44</v>
      </c>
      <c r="B39" s="12">
        <v>11</v>
      </c>
      <c r="C39" s="33"/>
    </row>
    <row r="40" spans="1:3" ht="17.649999999999999" x14ac:dyDescent="0.5">
      <c r="A40" s="9" t="s">
        <v>36</v>
      </c>
      <c r="B40" s="10">
        <v>0</v>
      </c>
      <c r="C40" s="11">
        <f>B40*3</f>
        <v>0</v>
      </c>
    </row>
    <row r="41" spans="1:3" ht="17.649999999999999" x14ac:dyDescent="0.5">
      <c r="A41" s="9" t="s">
        <v>60</v>
      </c>
      <c r="B41" s="10">
        <v>0</v>
      </c>
      <c r="C41" s="11">
        <f>B41*5</f>
        <v>0</v>
      </c>
    </row>
    <row r="42" spans="1:3" ht="17.649999999999999" x14ac:dyDescent="0.5">
      <c r="A42" s="9" t="s">
        <v>59</v>
      </c>
      <c r="B42" s="10">
        <v>0</v>
      </c>
      <c r="C42" s="11">
        <f>B42*2</f>
        <v>0</v>
      </c>
    </row>
    <row r="43" spans="1:3" ht="17.649999999999999" x14ac:dyDescent="0.5">
      <c r="A43" s="14" t="s">
        <v>26</v>
      </c>
      <c r="B43" s="12">
        <v>-2</v>
      </c>
      <c r="C43" s="33">
        <f>B43*1</f>
        <v>-2</v>
      </c>
    </row>
    <row r="44" spans="1:3" ht="17.649999999999999" x14ac:dyDescent="0.5">
      <c r="A44" s="14" t="s">
        <v>0</v>
      </c>
      <c r="B44" s="15"/>
      <c r="C44" s="17">
        <f>SUM(C33:C43)</f>
        <v>117</v>
      </c>
    </row>
    <row r="45" spans="1:3" ht="17.649999999999999" x14ac:dyDescent="0.5">
      <c r="A45" s="102" t="s">
        <v>45</v>
      </c>
      <c r="B45" s="103">
        <f>SUM(B34:B41)</f>
        <v>15</v>
      </c>
      <c r="C45" s="38"/>
    </row>
    <row r="46" spans="1:3" ht="9" customHeight="1" x14ac:dyDescent="0.5">
      <c r="A46" s="149"/>
      <c r="B46" s="150"/>
      <c r="C46" s="38"/>
    </row>
    <row r="47" spans="1:3" ht="17.649999999999999" x14ac:dyDescent="0.5">
      <c r="A47" s="148" t="s">
        <v>68</v>
      </c>
      <c r="B47" s="147"/>
      <c r="C47" s="147"/>
    </row>
    <row r="48" spans="1:3" ht="16.899999999999999" x14ac:dyDescent="0.5">
      <c r="A48" s="153" t="s">
        <v>0</v>
      </c>
      <c r="B48" s="154">
        <f>C66</f>
        <v>125</v>
      </c>
      <c r="C48" s="83"/>
    </row>
    <row r="49" spans="1:3" ht="17.649999999999999" x14ac:dyDescent="0.5">
      <c r="A49" s="69">
        <v>20</v>
      </c>
      <c r="B49" s="42">
        <f>B2/C49</f>
        <v>45.454545454545453</v>
      </c>
      <c r="C49" s="113">
        <v>2.75</v>
      </c>
    </row>
    <row r="50" spans="1:3" ht="17.649999999999999" x14ac:dyDescent="0.5">
      <c r="A50" s="69">
        <v>16</v>
      </c>
      <c r="B50" s="43">
        <f>B2/C50</f>
        <v>49.019607843137258</v>
      </c>
      <c r="C50" s="113">
        <v>2.5499999999999998</v>
      </c>
    </row>
    <row r="51" spans="1:3" ht="17.649999999999999" x14ac:dyDescent="0.5">
      <c r="A51" s="69">
        <v>12</v>
      </c>
      <c r="B51" s="42">
        <f>B2/C51</f>
        <v>54.347826086956523</v>
      </c>
      <c r="C51" s="112">
        <v>2.2999999999999998</v>
      </c>
    </row>
    <row r="52" spans="1:3" ht="17.649999999999999" x14ac:dyDescent="0.5">
      <c r="A52" s="70">
        <v>8</v>
      </c>
      <c r="B52" s="43">
        <f>B2/C52</f>
        <v>65.789473684210535</v>
      </c>
      <c r="C52" s="113">
        <v>1.9</v>
      </c>
    </row>
    <row r="53" spans="1:3" ht="17.649999999999999" x14ac:dyDescent="0.5">
      <c r="A53" s="70">
        <v>4</v>
      </c>
      <c r="B53" s="42">
        <f>B2/C53</f>
        <v>75.757575757575765</v>
      </c>
      <c r="C53" s="113">
        <v>1.65</v>
      </c>
    </row>
    <row r="54" spans="1:3" ht="17.649999999999999" x14ac:dyDescent="0.5">
      <c r="A54" s="63"/>
      <c r="B54" s="65"/>
      <c r="C54" s="65"/>
    </row>
    <row r="55" spans="1:3" ht="16.5" x14ac:dyDescent="0.45">
      <c r="A55" s="14" t="s">
        <v>1</v>
      </c>
      <c r="C55" s="68"/>
    </row>
    <row r="56" spans="1:3" ht="17.649999999999999" x14ac:dyDescent="0.5">
      <c r="A56" s="9" t="s">
        <v>2</v>
      </c>
      <c r="B56" s="10">
        <v>15</v>
      </c>
      <c r="C56" s="11">
        <f>PRODUCT(B56-1,7)</f>
        <v>98</v>
      </c>
    </row>
    <row r="57" spans="1:3" ht="17.649999999999999" x14ac:dyDescent="0.5">
      <c r="A57" s="9" t="s">
        <v>3</v>
      </c>
      <c r="B57" s="10">
        <v>0</v>
      </c>
      <c r="C57" s="11">
        <f>B57*3</f>
        <v>0</v>
      </c>
    </row>
    <row r="58" spans="1:3" ht="17.649999999999999" x14ac:dyDescent="0.5">
      <c r="A58" s="9" t="s">
        <v>4</v>
      </c>
      <c r="B58" s="10">
        <v>1</v>
      </c>
      <c r="C58" s="11">
        <f>B58*5</f>
        <v>5</v>
      </c>
    </row>
    <row r="59" spans="1:3" ht="17.649999999999999" x14ac:dyDescent="0.5">
      <c r="A59" s="9" t="s">
        <v>5</v>
      </c>
      <c r="B59" s="12">
        <v>0</v>
      </c>
      <c r="C59" s="11">
        <f>B59*7</f>
        <v>0</v>
      </c>
    </row>
    <row r="60" spans="1:3" ht="17.649999999999999" x14ac:dyDescent="0.5">
      <c r="A60" s="9" t="s">
        <v>63</v>
      </c>
      <c r="B60" s="12">
        <v>3</v>
      </c>
      <c r="C60" s="33">
        <f>B60*8</f>
        <v>24</v>
      </c>
    </row>
    <row r="61" spans="1:3" ht="17.649999999999999" x14ac:dyDescent="0.5">
      <c r="A61" s="9" t="s">
        <v>44</v>
      </c>
      <c r="B61" s="12">
        <v>11</v>
      </c>
      <c r="C61" s="33"/>
    </row>
    <row r="62" spans="1:3" ht="17.649999999999999" x14ac:dyDescent="0.5">
      <c r="A62" s="9" t="s">
        <v>36</v>
      </c>
      <c r="B62" s="10">
        <v>0</v>
      </c>
      <c r="C62" s="11">
        <f>B62*3</f>
        <v>0</v>
      </c>
    </row>
    <row r="63" spans="1:3" ht="17.649999999999999" x14ac:dyDescent="0.5">
      <c r="A63" s="9" t="s">
        <v>60</v>
      </c>
      <c r="B63" s="10">
        <v>0</v>
      </c>
      <c r="C63" s="11">
        <f>B63*5</f>
        <v>0</v>
      </c>
    </row>
    <row r="64" spans="1:3" ht="17.649999999999999" x14ac:dyDescent="0.5">
      <c r="A64" s="9" t="s">
        <v>59</v>
      </c>
      <c r="B64" s="10">
        <v>0</v>
      </c>
      <c r="C64" s="11">
        <f>B64*2</f>
        <v>0</v>
      </c>
    </row>
    <row r="65" spans="1:3" ht="17.649999999999999" x14ac:dyDescent="0.5">
      <c r="A65" s="14" t="s">
        <v>26</v>
      </c>
      <c r="B65" s="12">
        <v>-2</v>
      </c>
      <c r="C65" s="33">
        <f>B65*1</f>
        <v>-2</v>
      </c>
    </row>
    <row r="66" spans="1:3" ht="17.649999999999999" x14ac:dyDescent="0.5">
      <c r="A66" s="14" t="s">
        <v>0</v>
      </c>
      <c r="B66" s="15"/>
      <c r="C66" s="17">
        <f>SUM(C56:C65)</f>
        <v>125</v>
      </c>
    </row>
    <row r="67" spans="1:3" ht="17.649999999999999" x14ac:dyDescent="0.5">
      <c r="A67" s="102" t="s">
        <v>45</v>
      </c>
      <c r="B67" s="103">
        <f>SUM(B57:B63)</f>
        <v>15</v>
      </c>
      <c r="C67" s="38"/>
    </row>
    <row r="68" spans="1:3" x14ac:dyDescent="0.35">
      <c r="A68" s="26"/>
      <c r="B68" s="26"/>
      <c r="C68" s="26"/>
    </row>
    <row r="69" spans="1:3" ht="17.649999999999999" x14ac:dyDescent="0.5">
      <c r="A69" s="110" t="s">
        <v>56</v>
      </c>
      <c r="B69" s="90" t="s">
        <v>27</v>
      </c>
      <c r="C69" s="86"/>
    </row>
    <row r="70" spans="1:3" ht="17.649999999999999" x14ac:dyDescent="0.5">
      <c r="A70" s="88" t="s">
        <v>0</v>
      </c>
      <c r="B70" s="87">
        <f>C89</f>
        <v>70</v>
      </c>
      <c r="C70" s="22"/>
    </row>
    <row r="71" spans="1:3" ht="17.25" x14ac:dyDescent="0.45">
      <c r="A71" s="1"/>
      <c r="B71" s="64"/>
      <c r="C71" s="50"/>
    </row>
    <row r="72" spans="1:3" ht="17.649999999999999" x14ac:dyDescent="0.5">
      <c r="A72" s="69">
        <v>20</v>
      </c>
      <c r="B72" s="42">
        <f>B70/C72</f>
        <v>28.571428571428569</v>
      </c>
      <c r="C72" s="113">
        <v>2.4500000000000002</v>
      </c>
    </row>
    <row r="73" spans="1:3" ht="17.649999999999999" x14ac:dyDescent="0.5">
      <c r="A73" s="69">
        <v>16</v>
      </c>
      <c r="B73" s="43">
        <f>B70/C73</f>
        <v>30.434782608695656</v>
      </c>
      <c r="C73" s="113">
        <v>2.2999999999999998</v>
      </c>
    </row>
    <row r="74" spans="1:3" ht="17.649999999999999" x14ac:dyDescent="0.5">
      <c r="A74" s="69">
        <v>12</v>
      </c>
      <c r="B74" s="42">
        <f>B70/C74</f>
        <v>34.146341463414636</v>
      </c>
      <c r="C74" s="112">
        <v>2.0499999999999998</v>
      </c>
    </row>
    <row r="75" spans="1:3" ht="17.649999999999999" x14ac:dyDescent="0.5">
      <c r="A75" s="70">
        <v>8</v>
      </c>
      <c r="B75" s="43">
        <f>B70/C75</f>
        <v>41.176470588235297</v>
      </c>
      <c r="C75" s="113">
        <v>1.7</v>
      </c>
    </row>
    <row r="76" spans="1:3" ht="17.649999999999999" x14ac:dyDescent="0.5">
      <c r="A76" s="70">
        <v>4</v>
      </c>
      <c r="B76" s="42">
        <f>B70/C76</f>
        <v>46.666666666666664</v>
      </c>
      <c r="C76" s="113">
        <v>1.5</v>
      </c>
    </row>
    <row r="77" spans="1:3" ht="17.649999999999999" x14ac:dyDescent="0.5">
      <c r="A77" s="63"/>
      <c r="B77" s="65"/>
      <c r="C77" s="65"/>
    </row>
    <row r="78" spans="1:3" ht="16.5" x14ac:dyDescent="0.45">
      <c r="A78" s="14" t="s">
        <v>1</v>
      </c>
      <c r="B78" s="32"/>
      <c r="C78" s="68"/>
    </row>
    <row r="79" spans="1:3" ht="17.649999999999999" x14ac:dyDescent="0.5">
      <c r="A79" s="9" t="s">
        <v>2</v>
      </c>
      <c r="B79" s="10">
        <v>8</v>
      </c>
      <c r="C79" s="11">
        <f>PRODUCT(B79-1,7)</f>
        <v>49</v>
      </c>
    </row>
    <row r="80" spans="1:3" ht="17.649999999999999" x14ac:dyDescent="0.5">
      <c r="A80" s="9" t="s">
        <v>3</v>
      </c>
      <c r="B80" s="10">
        <v>0</v>
      </c>
      <c r="C80" s="11">
        <f>B80*3</f>
        <v>0</v>
      </c>
    </row>
    <row r="81" spans="1:3" ht="17.649999999999999" x14ac:dyDescent="0.5">
      <c r="A81" s="9" t="s">
        <v>4</v>
      </c>
      <c r="B81" s="10">
        <v>2</v>
      </c>
      <c r="C81" s="11">
        <f>B81*5</f>
        <v>10</v>
      </c>
    </row>
    <row r="82" spans="1:3" ht="17.649999999999999" x14ac:dyDescent="0.5">
      <c r="A82" s="9" t="s">
        <v>5</v>
      </c>
      <c r="B82" s="12">
        <v>0</v>
      </c>
      <c r="C82" s="11">
        <f>B82*7</f>
        <v>0</v>
      </c>
    </row>
    <row r="83" spans="1:3" ht="17.649999999999999" x14ac:dyDescent="0.5">
      <c r="A83" s="9" t="s">
        <v>63</v>
      </c>
      <c r="B83" s="12">
        <v>1</v>
      </c>
      <c r="C83" s="33">
        <f>B83*8</f>
        <v>8</v>
      </c>
    </row>
    <row r="84" spans="1:3" ht="17.649999999999999" x14ac:dyDescent="0.5">
      <c r="A84" s="9" t="s">
        <v>44</v>
      </c>
      <c r="B84" s="12">
        <v>4</v>
      </c>
      <c r="C84" s="33"/>
    </row>
    <row r="85" spans="1:3" ht="17.649999999999999" x14ac:dyDescent="0.5">
      <c r="A85" s="9" t="s">
        <v>36</v>
      </c>
      <c r="B85" s="10">
        <v>1</v>
      </c>
      <c r="C85" s="11">
        <f>B85*3</f>
        <v>3</v>
      </c>
    </row>
    <row r="86" spans="1:3" ht="17.649999999999999" x14ac:dyDescent="0.5">
      <c r="A86" s="9" t="s">
        <v>60</v>
      </c>
      <c r="B86" s="10">
        <v>0</v>
      </c>
      <c r="C86" s="11">
        <f>B86*5</f>
        <v>0</v>
      </c>
    </row>
    <row r="87" spans="1:3" ht="17.649999999999999" x14ac:dyDescent="0.5">
      <c r="A87" s="9" t="s">
        <v>59</v>
      </c>
      <c r="B87" s="10">
        <v>0</v>
      </c>
      <c r="C87" s="11">
        <f>B87*2</f>
        <v>0</v>
      </c>
    </row>
    <row r="88" spans="1:3" ht="17.649999999999999" x14ac:dyDescent="0.5">
      <c r="A88" s="14" t="s">
        <v>26</v>
      </c>
      <c r="B88" s="12">
        <v>0</v>
      </c>
      <c r="C88" s="33">
        <f>B88*1</f>
        <v>0</v>
      </c>
    </row>
    <row r="89" spans="1:3" ht="17.649999999999999" x14ac:dyDescent="0.5">
      <c r="A89" s="14" t="s">
        <v>0</v>
      </c>
      <c r="B89" s="15"/>
      <c r="C89" s="17">
        <f>SUM(C79:C88)</f>
        <v>70</v>
      </c>
    </row>
    <row r="90" spans="1:3" ht="17.649999999999999" x14ac:dyDescent="0.5">
      <c r="A90" s="102" t="s">
        <v>45</v>
      </c>
      <c r="B90" s="103">
        <f>SUM(B80:B86)</f>
        <v>8</v>
      </c>
      <c r="C90" s="38"/>
    </row>
  </sheetData>
  <sheetProtection sheet="1" objects="1" scenarios="1"/>
  <mergeCells count="2">
    <mergeCell ref="A24:C24"/>
    <mergeCell ref="A47:C4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"/>
  <sheetViews>
    <sheetView workbookViewId="0">
      <selection activeCell="F14" sqref="F14"/>
    </sheetView>
  </sheetViews>
  <sheetFormatPr defaultRowHeight="12.75" x14ac:dyDescent="0.35"/>
  <cols>
    <col min="1" max="1" width="12.53125" bestFit="1" customWidth="1"/>
    <col min="2" max="2" width="8.59765625" customWidth="1"/>
    <col min="3" max="3" width="7.6640625" customWidth="1"/>
  </cols>
  <sheetData>
    <row r="1" spans="1:3" ht="16.899999999999999" x14ac:dyDescent="0.5">
      <c r="A1" s="89"/>
      <c r="B1" s="84" t="s">
        <v>53</v>
      </c>
      <c r="C1" s="91"/>
    </row>
    <row r="2" spans="1:3" x14ac:dyDescent="0.35">
      <c r="A2" s="1"/>
      <c r="B2" s="2"/>
      <c r="C2" s="1"/>
    </row>
    <row r="3" spans="1:3" ht="17.649999999999999" x14ac:dyDescent="0.5">
      <c r="A3" s="9" t="s">
        <v>0</v>
      </c>
      <c r="B3" s="3">
        <f>C17</f>
        <v>78</v>
      </c>
      <c r="C3" s="119"/>
    </row>
    <row r="4" spans="1:3" ht="15.75" customHeight="1" x14ac:dyDescent="0.45">
      <c r="A4" s="9"/>
      <c r="B4" s="5"/>
      <c r="C4" s="4" t="s">
        <v>57</v>
      </c>
    </row>
    <row r="5" spans="1:3" ht="17.649999999999999" x14ac:dyDescent="0.5">
      <c r="A5" s="69">
        <v>20</v>
      </c>
      <c r="B5" s="42">
        <f>B3/C5</f>
        <v>17.727272727272727</v>
      </c>
      <c r="C5" s="113">
        <v>4.4000000000000004</v>
      </c>
    </row>
    <row r="6" spans="1:3" ht="17.649999999999999" x14ac:dyDescent="0.5">
      <c r="A6" s="69">
        <v>16</v>
      </c>
      <c r="B6" s="43">
        <f>B3/C6</f>
        <v>19.5</v>
      </c>
      <c r="C6" s="113">
        <v>4</v>
      </c>
    </row>
    <row r="7" spans="1:3" ht="17.649999999999999" x14ac:dyDescent="0.5">
      <c r="A7" s="69">
        <v>12</v>
      </c>
      <c r="B7" s="42">
        <f>B3/C7</f>
        <v>22.285714285714285</v>
      </c>
      <c r="C7" s="112">
        <v>3.5</v>
      </c>
    </row>
    <row r="8" spans="1:3" ht="17.649999999999999" x14ac:dyDescent="0.5">
      <c r="A8" s="70">
        <v>8</v>
      </c>
      <c r="B8" s="43">
        <f>B3/C8</f>
        <v>27.857142857142858</v>
      </c>
      <c r="C8" s="113">
        <v>2.8</v>
      </c>
    </row>
    <row r="9" spans="1:3" ht="17.649999999999999" x14ac:dyDescent="0.5">
      <c r="A9" s="70">
        <v>4</v>
      </c>
      <c r="B9" s="42">
        <f>B3/C9</f>
        <v>31.2</v>
      </c>
      <c r="C9" s="113">
        <v>2.5</v>
      </c>
    </row>
    <row r="10" spans="1:3" ht="12" customHeight="1" x14ac:dyDescent="0.5">
      <c r="A10" s="35"/>
      <c r="B10" s="56"/>
      <c r="C10" s="56"/>
    </row>
    <row r="11" spans="1:3" ht="17.25" x14ac:dyDescent="0.45">
      <c r="A11" s="20" t="s">
        <v>1</v>
      </c>
      <c r="B11" s="8"/>
      <c r="C11" s="58"/>
    </row>
    <row r="12" spans="1:3" ht="17.649999999999999" x14ac:dyDescent="0.5">
      <c r="A12" s="21" t="s">
        <v>2</v>
      </c>
      <c r="B12" s="10">
        <v>12</v>
      </c>
      <c r="C12" s="11">
        <f>PRODUCT(B12-1,7)</f>
        <v>77</v>
      </c>
    </row>
    <row r="13" spans="1:3" ht="18" customHeight="1" x14ac:dyDescent="0.5">
      <c r="A13" s="40" t="s">
        <v>26</v>
      </c>
      <c r="B13" s="12">
        <v>0</v>
      </c>
      <c r="C13" s="11">
        <f>B13*1</f>
        <v>0</v>
      </c>
    </row>
    <row r="14" spans="1:3" ht="18" customHeight="1" x14ac:dyDescent="0.5">
      <c r="A14" s="40" t="s">
        <v>59</v>
      </c>
      <c r="B14" s="12">
        <v>1</v>
      </c>
      <c r="C14" s="11">
        <f>B14*2</f>
        <v>2</v>
      </c>
    </row>
    <row r="15" spans="1:3" ht="18" customHeight="1" x14ac:dyDescent="0.5">
      <c r="A15" s="40" t="s">
        <v>62</v>
      </c>
      <c r="B15" s="12">
        <v>1</v>
      </c>
      <c r="C15" s="11">
        <f>B15*1</f>
        <v>1</v>
      </c>
    </row>
    <row r="16" spans="1:3" ht="18" customHeight="1" x14ac:dyDescent="0.5">
      <c r="A16" s="40" t="s">
        <v>61</v>
      </c>
      <c r="B16" s="12">
        <v>2</v>
      </c>
      <c r="C16" s="11">
        <f>B16*-1</f>
        <v>-2</v>
      </c>
    </row>
    <row r="17" spans="1:3" ht="17.649999999999999" x14ac:dyDescent="0.5">
      <c r="A17" s="20" t="s">
        <v>0</v>
      </c>
      <c r="B17" s="15"/>
      <c r="C17" s="17">
        <f>SUM(C12:C16)</f>
        <v>78</v>
      </c>
    </row>
    <row r="19" spans="1:3" ht="16.899999999999999" x14ac:dyDescent="0.5">
      <c r="A19" s="89"/>
      <c r="B19" s="93" t="s">
        <v>52</v>
      </c>
      <c r="C19" s="94"/>
    </row>
    <row r="20" spans="1:3" x14ac:dyDescent="0.35">
      <c r="A20" s="88"/>
      <c r="B20" s="92"/>
      <c r="C20" s="88"/>
    </row>
    <row r="21" spans="1:3" ht="17.649999999999999" x14ac:dyDescent="0.5">
      <c r="A21" s="9" t="s">
        <v>0</v>
      </c>
      <c r="B21" s="3">
        <f>C35</f>
        <v>102</v>
      </c>
      <c r="C21" s="64"/>
    </row>
    <row r="22" spans="1:3" ht="17.25" x14ac:dyDescent="0.45">
      <c r="A22" s="9"/>
      <c r="B22" s="5"/>
      <c r="C22" s="4" t="s">
        <v>57</v>
      </c>
    </row>
    <row r="23" spans="1:3" ht="17.649999999999999" x14ac:dyDescent="0.5">
      <c r="A23" s="69">
        <v>20</v>
      </c>
      <c r="B23" s="42">
        <f>B21/C23</f>
        <v>25.822784810126581</v>
      </c>
      <c r="C23" s="113">
        <v>3.95</v>
      </c>
    </row>
    <row r="24" spans="1:3" ht="17.649999999999999" x14ac:dyDescent="0.5">
      <c r="A24" s="69">
        <v>16</v>
      </c>
      <c r="B24" s="43">
        <f>B21/C24</f>
        <v>28.333333333333332</v>
      </c>
      <c r="C24" s="113">
        <v>3.6</v>
      </c>
    </row>
    <row r="25" spans="1:3" ht="17.649999999999999" x14ac:dyDescent="0.5">
      <c r="A25" s="69">
        <v>12</v>
      </c>
      <c r="B25" s="42">
        <f>B21/C25</f>
        <v>32.38095238095238</v>
      </c>
      <c r="C25" s="112">
        <v>3.15</v>
      </c>
    </row>
    <row r="26" spans="1:3" ht="17.649999999999999" x14ac:dyDescent="0.5">
      <c r="A26" s="70">
        <v>8</v>
      </c>
      <c r="B26" s="43">
        <f>B21/C26</f>
        <v>40.799999999999997</v>
      </c>
      <c r="C26" s="113">
        <v>2.5</v>
      </c>
    </row>
    <row r="27" spans="1:3" ht="17.649999999999999" x14ac:dyDescent="0.5">
      <c r="A27" s="70">
        <v>4</v>
      </c>
      <c r="B27" s="42">
        <f>B21/C27</f>
        <v>45.333333333333336</v>
      </c>
      <c r="C27" s="113">
        <v>2.25</v>
      </c>
    </row>
    <row r="28" spans="1:3" ht="17.649999999999999" x14ac:dyDescent="0.5">
      <c r="A28" s="35"/>
      <c r="B28" s="56"/>
      <c r="C28" s="56"/>
    </row>
    <row r="29" spans="1:3" ht="17.25" x14ac:dyDescent="0.45">
      <c r="A29" s="20" t="s">
        <v>1</v>
      </c>
      <c r="B29" s="8"/>
      <c r="C29" s="58"/>
    </row>
    <row r="30" spans="1:3" ht="17.649999999999999" x14ac:dyDescent="0.5">
      <c r="A30" s="21" t="s">
        <v>2</v>
      </c>
      <c r="B30" s="10">
        <v>16</v>
      </c>
      <c r="C30" s="11">
        <f>PRODUCT(B30-1,7)</f>
        <v>105</v>
      </c>
    </row>
    <row r="31" spans="1:3" ht="17.649999999999999" x14ac:dyDescent="0.5">
      <c r="A31" s="40" t="s">
        <v>26</v>
      </c>
      <c r="B31" s="12">
        <v>0</v>
      </c>
      <c r="C31" s="11">
        <f>B31*1</f>
        <v>0</v>
      </c>
    </row>
    <row r="32" spans="1:3" ht="18" customHeight="1" x14ac:dyDescent="0.5">
      <c r="A32" s="40" t="s">
        <v>59</v>
      </c>
      <c r="B32" s="12">
        <v>0</v>
      </c>
      <c r="C32" s="11">
        <f>B32*2</f>
        <v>0</v>
      </c>
    </row>
    <row r="33" spans="1:3" ht="18" customHeight="1" x14ac:dyDescent="0.5">
      <c r="A33" s="40" t="s">
        <v>62</v>
      </c>
      <c r="B33" s="12">
        <v>0</v>
      </c>
      <c r="C33" s="11">
        <f>B33*1</f>
        <v>0</v>
      </c>
    </row>
    <row r="34" spans="1:3" ht="18" customHeight="1" x14ac:dyDescent="0.5">
      <c r="A34" s="40" t="s">
        <v>61</v>
      </c>
      <c r="B34" s="12">
        <v>3</v>
      </c>
      <c r="C34" s="11">
        <f>B34*-1</f>
        <v>-3</v>
      </c>
    </row>
    <row r="35" spans="1:3" ht="17.649999999999999" x14ac:dyDescent="0.5">
      <c r="A35" s="20" t="s">
        <v>0</v>
      </c>
      <c r="B35" s="15"/>
      <c r="C35" s="17">
        <f>SUM(C30:C34)</f>
        <v>102</v>
      </c>
    </row>
    <row r="37" spans="1:3" ht="16.899999999999999" x14ac:dyDescent="0.5">
      <c r="A37" s="89"/>
      <c r="B37" s="93" t="s">
        <v>51</v>
      </c>
      <c r="C37" s="91"/>
    </row>
    <row r="38" spans="1:3" x14ac:dyDescent="0.35">
      <c r="A38" s="88"/>
      <c r="B38" s="92"/>
      <c r="C38" s="88"/>
    </row>
    <row r="39" spans="1:3" ht="17.649999999999999" x14ac:dyDescent="0.5">
      <c r="A39" s="9" t="s">
        <v>0</v>
      </c>
      <c r="B39" s="3">
        <f>C53</f>
        <v>86</v>
      </c>
      <c r="C39" s="119"/>
    </row>
    <row r="40" spans="1:3" ht="17.25" x14ac:dyDescent="0.45">
      <c r="A40" s="9"/>
      <c r="B40" s="5"/>
      <c r="C40" s="4" t="s">
        <v>57</v>
      </c>
    </row>
    <row r="41" spans="1:3" ht="17.649999999999999" x14ac:dyDescent="0.5">
      <c r="A41" s="69">
        <v>20</v>
      </c>
      <c r="B41" s="42">
        <f>B39/C41</f>
        <v>24.225352112676056</v>
      </c>
      <c r="C41" s="113">
        <v>3.55</v>
      </c>
    </row>
    <row r="42" spans="1:3" ht="17.649999999999999" x14ac:dyDescent="0.5">
      <c r="A42" s="69">
        <v>16</v>
      </c>
      <c r="B42" s="43">
        <f>B39/C42</f>
        <v>26.46153846153846</v>
      </c>
      <c r="C42" s="113">
        <v>3.25</v>
      </c>
    </row>
    <row r="43" spans="1:3" ht="17.649999999999999" x14ac:dyDescent="0.5">
      <c r="A43" s="69">
        <v>12</v>
      </c>
      <c r="B43" s="42">
        <f>B39/C43</f>
        <v>30.175438596491226</v>
      </c>
      <c r="C43" s="112">
        <v>2.85</v>
      </c>
    </row>
    <row r="44" spans="1:3" ht="17.649999999999999" x14ac:dyDescent="0.5">
      <c r="A44" s="70">
        <v>8</v>
      </c>
      <c r="B44" s="43">
        <f>B39/C44</f>
        <v>38.222222222222221</v>
      </c>
      <c r="C44" s="113">
        <v>2.25</v>
      </c>
    </row>
    <row r="45" spans="1:3" ht="17.649999999999999" x14ac:dyDescent="0.5">
      <c r="A45" s="70">
        <v>4</v>
      </c>
      <c r="B45" s="42">
        <f>B39/C45</f>
        <v>41.951219512195124</v>
      </c>
      <c r="C45" s="113">
        <v>2.0499999999999998</v>
      </c>
    </row>
    <row r="46" spans="1:3" ht="17.649999999999999" x14ac:dyDescent="0.5">
      <c r="A46" s="35"/>
      <c r="B46" s="56"/>
      <c r="C46" s="56"/>
    </row>
    <row r="47" spans="1:3" ht="17.25" x14ac:dyDescent="0.45">
      <c r="A47" s="20" t="s">
        <v>1</v>
      </c>
      <c r="B47" s="8"/>
      <c r="C47" s="58"/>
    </row>
    <row r="48" spans="1:3" ht="17.649999999999999" x14ac:dyDescent="0.5">
      <c r="A48" s="21" t="s">
        <v>2</v>
      </c>
      <c r="B48" s="10">
        <v>13</v>
      </c>
      <c r="C48" s="11">
        <f>PRODUCT(B48-1,7)</f>
        <v>84</v>
      </c>
    </row>
    <row r="49" spans="1:3" ht="17.649999999999999" x14ac:dyDescent="0.5">
      <c r="A49" s="40" t="s">
        <v>26</v>
      </c>
      <c r="B49" s="12">
        <v>0</v>
      </c>
      <c r="C49" s="11">
        <f>B49*1</f>
        <v>0</v>
      </c>
    </row>
    <row r="50" spans="1:3" ht="18" customHeight="1" x14ac:dyDescent="0.5">
      <c r="A50" s="40" t="s">
        <v>59</v>
      </c>
      <c r="B50" s="12">
        <v>0</v>
      </c>
      <c r="C50" s="11">
        <f>B50*2</f>
        <v>0</v>
      </c>
    </row>
    <row r="51" spans="1:3" ht="17.649999999999999" x14ac:dyDescent="0.5">
      <c r="A51" s="40" t="s">
        <v>62</v>
      </c>
      <c r="B51" s="12">
        <v>2</v>
      </c>
      <c r="C51" s="11">
        <f>B51*1</f>
        <v>2</v>
      </c>
    </row>
    <row r="52" spans="1:3" ht="17.649999999999999" x14ac:dyDescent="0.5">
      <c r="A52" s="40" t="s">
        <v>61</v>
      </c>
      <c r="B52" s="12">
        <v>0</v>
      </c>
      <c r="C52" s="11">
        <f>B52*-1</f>
        <v>0</v>
      </c>
    </row>
    <row r="53" spans="1:3" ht="17.649999999999999" x14ac:dyDescent="0.5">
      <c r="A53" s="20" t="s">
        <v>0</v>
      </c>
      <c r="B53" s="15"/>
      <c r="C53" s="17">
        <f>SUM(C48:C52)</f>
        <v>86</v>
      </c>
    </row>
    <row r="55" spans="1:3" ht="16.899999999999999" x14ac:dyDescent="0.5">
      <c r="A55" s="89"/>
      <c r="B55" s="93" t="s">
        <v>50</v>
      </c>
      <c r="C55" s="91"/>
    </row>
    <row r="56" spans="1:3" x14ac:dyDescent="0.35">
      <c r="A56" s="88"/>
      <c r="B56" s="92"/>
      <c r="C56" s="88"/>
    </row>
    <row r="57" spans="1:3" ht="17.649999999999999" x14ac:dyDescent="0.5">
      <c r="A57" s="9" t="s">
        <v>0</v>
      </c>
      <c r="B57" s="3">
        <f>C71</f>
        <v>68</v>
      </c>
      <c r="C57" s="119"/>
    </row>
    <row r="58" spans="1:3" ht="17.25" x14ac:dyDescent="0.45">
      <c r="A58" s="9"/>
      <c r="B58" s="5"/>
      <c r="C58" s="4" t="s">
        <v>57</v>
      </c>
    </row>
    <row r="59" spans="1:3" ht="17.649999999999999" x14ac:dyDescent="0.5">
      <c r="A59" s="69">
        <v>20</v>
      </c>
      <c r="B59" s="42">
        <f>B57/C59</f>
        <v>21.25</v>
      </c>
      <c r="C59" s="113">
        <v>3.2</v>
      </c>
    </row>
    <row r="60" spans="1:3" ht="17.649999999999999" x14ac:dyDescent="0.5">
      <c r="A60" s="69">
        <v>16</v>
      </c>
      <c r="B60" s="43">
        <f>B57/C60</f>
        <v>23.050847457627118</v>
      </c>
      <c r="C60" s="113">
        <v>2.95</v>
      </c>
    </row>
    <row r="61" spans="1:3" ht="17.649999999999999" x14ac:dyDescent="0.5">
      <c r="A61" s="69">
        <v>12</v>
      </c>
      <c r="B61" s="42">
        <f>B57/C61</f>
        <v>26.666666666666668</v>
      </c>
      <c r="C61" s="112">
        <v>2.5499999999999998</v>
      </c>
    </row>
    <row r="62" spans="1:3" ht="17.649999999999999" x14ac:dyDescent="0.5">
      <c r="A62" s="70">
        <v>8</v>
      </c>
      <c r="B62" s="43">
        <f>B57/C62</f>
        <v>34</v>
      </c>
      <c r="C62" s="113">
        <v>2</v>
      </c>
    </row>
    <row r="63" spans="1:3" ht="17.649999999999999" x14ac:dyDescent="0.5">
      <c r="A63" s="70">
        <v>4</v>
      </c>
      <c r="B63" s="42">
        <f>B57/C63</f>
        <v>36.756756756756758</v>
      </c>
      <c r="C63" s="113">
        <v>1.85</v>
      </c>
    </row>
    <row r="64" spans="1:3" ht="17.649999999999999" x14ac:dyDescent="0.5">
      <c r="A64" s="35"/>
      <c r="B64" s="56"/>
      <c r="C64" s="56"/>
    </row>
    <row r="65" spans="1:3" ht="17.25" x14ac:dyDescent="0.45">
      <c r="A65" s="20" t="s">
        <v>1</v>
      </c>
      <c r="B65" s="8"/>
      <c r="C65" s="58"/>
    </row>
    <row r="66" spans="1:3" ht="18" customHeight="1" x14ac:dyDescent="0.5">
      <c r="A66" s="21" t="s">
        <v>2</v>
      </c>
      <c r="B66" s="10">
        <v>11</v>
      </c>
      <c r="C66" s="11">
        <f>PRODUCT(B66-1,7)</f>
        <v>70</v>
      </c>
    </row>
    <row r="67" spans="1:3" ht="17.649999999999999" x14ac:dyDescent="0.5">
      <c r="A67" s="40" t="s">
        <v>26</v>
      </c>
      <c r="B67" s="12">
        <v>0</v>
      </c>
      <c r="C67" s="11">
        <f>B67*1</f>
        <v>0</v>
      </c>
    </row>
    <row r="68" spans="1:3" ht="17.649999999999999" x14ac:dyDescent="0.5">
      <c r="A68" s="40" t="s">
        <v>59</v>
      </c>
      <c r="B68" s="12">
        <v>0</v>
      </c>
      <c r="C68" s="11">
        <f>B68*2</f>
        <v>0</v>
      </c>
    </row>
    <row r="69" spans="1:3" ht="17.649999999999999" x14ac:dyDescent="0.5">
      <c r="A69" s="40" t="s">
        <v>62</v>
      </c>
      <c r="B69" s="12">
        <v>0</v>
      </c>
      <c r="C69" s="11">
        <f>B69*1</f>
        <v>0</v>
      </c>
    </row>
    <row r="70" spans="1:3" ht="17.649999999999999" x14ac:dyDescent="0.5">
      <c r="A70" s="40" t="s">
        <v>61</v>
      </c>
      <c r="B70" s="12">
        <v>2</v>
      </c>
      <c r="C70" s="11">
        <f>B70*-1</f>
        <v>-2</v>
      </c>
    </row>
    <row r="71" spans="1:3" ht="17.649999999999999" x14ac:dyDescent="0.5">
      <c r="A71" s="20" t="s">
        <v>0</v>
      </c>
      <c r="B71" s="15"/>
      <c r="C71" s="17">
        <f>SUM(C66:C70)</f>
        <v>68</v>
      </c>
    </row>
  </sheetData>
  <sheetProtection sheet="1" objects="1" scenarios="1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7"/>
  <sheetViews>
    <sheetView topLeftCell="A15" workbookViewId="0">
      <selection activeCell="E17" sqref="E17"/>
    </sheetView>
  </sheetViews>
  <sheetFormatPr defaultRowHeight="12.75" x14ac:dyDescent="0.35"/>
  <cols>
    <col min="1" max="1" width="12.9296875" bestFit="1" customWidth="1"/>
    <col min="2" max="2" width="8.46484375" customWidth="1"/>
    <col min="3" max="3" width="7.06640625" customWidth="1"/>
    <col min="4" max="4" width="5.265625" style="53" bestFit="1" customWidth="1"/>
  </cols>
  <sheetData>
    <row r="1" spans="1:4" ht="17.649999999999999" x14ac:dyDescent="0.5">
      <c r="A1" s="99" t="s">
        <v>37</v>
      </c>
      <c r="B1" s="95" t="s">
        <v>54</v>
      </c>
      <c r="C1" s="96"/>
      <c r="D1" s="77"/>
    </row>
    <row r="2" spans="1:4" ht="17.649999999999999" x14ac:dyDescent="0.5">
      <c r="A2" s="120"/>
      <c r="B2" s="121"/>
      <c r="C2" s="122"/>
      <c r="D2" s="122"/>
    </row>
    <row r="3" spans="1:4" ht="17.649999999999999" x14ac:dyDescent="0.5">
      <c r="A3" s="9" t="s">
        <v>0</v>
      </c>
      <c r="B3" s="3">
        <f>C20</f>
        <v>142</v>
      </c>
      <c r="C3" s="64"/>
      <c r="D3" s="122"/>
    </row>
    <row r="4" spans="1:4" ht="17.25" x14ac:dyDescent="0.45">
      <c r="A4" s="9"/>
      <c r="B4" s="5"/>
      <c r="C4" s="111"/>
      <c r="D4" s="122"/>
    </row>
    <row r="5" spans="1:4" ht="17.649999999999999" x14ac:dyDescent="0.5">
      <c r="A5" s="69">
        <v>20</v>
      </c>
      <c r="B5" s="42">
        <f>B3/C5</f>
        <v>29.894736842105264</v>
      </c>
      <c r="C5" s="113">
        <v>4.75</v>
      </c>
      <c r="D5" s="122"/>
    </row>
    <row r="6" spans="1:4" ht="17.649999999999999" x14ac:dyDescent="0.5">
      <c r="A6" s="69">
        <v>16</v>
      </c>
      <c r="B6" s="43">
        <f>B3/C6</f>
        <v>34.634146341463421</v>
      </c>
      <c r="C6" s="113">
        <v>4.0999999999999996</v>
      </c>
      <c r="D6" s="122"/>
    </row>
    <row r="7" spans="1:4" ht="17.649999999999999" x14ac:dyDescent="0.5">
      <c r="A7" s="69">
        <v>12</v>
      </c>
      <c r="B7" s="42">
        <f>B3/C7</f>
        <v>39.444444444444443</v>
      </c>
      <c r="C7" s="112">
        <v>3.6</v>
      </c>
      <c r="D7" s="122"/>
    </row>
    <row r="8" spans="1:4" ht="17.649999999999999" x14ac:dyDescent="0.5">
      <c r="A8" s="70">
        <v>8</v>
      </c>
      <c r="B8" s="43">
        <f>B3/C8</f>
        <v>47.333333333333336</v>
      </c>
      <c r="C8" s="113">
        <v>3</v>
      </c>
      <c r="D8" s="122"/>
    </row>
    <row r="9" spans="1:4" ht="17.649999999999999" x14ac:dyDescent="0.5">
      <c r="A9" s="70">
        <v>4</v>
      </c>
      <c r="B9" s="42">
        <f>B3/C9</f>
        <v>52.592592592592588</v>
      </c>
      <c r="C9" s="113">
        <v>2.7</v>
      </c>
      <c r="D9" s="122"/>
    </row>
    <row r="10" spans="1:4" ht="12" customHeight="1" x14ac:dyDescent="0.5">
      <c r="A10" s="57"/>
      <c r="B10" s="56"/>
      <c r="C10" s="56"/>
      <c r="D10" s="56"/>
    </row>
    <row r="11" spans="1:4" ht="17.649999999999999" x14ac:dyDescent="0.5">
      <c r="A11" s="9" t="s">
        <v>2</v>
      </c>
      <c r="B11" s="10">
        <v>18</v>
      </c>
      <c r="C11" s="51">
        <f>PRODUCT(B11-1,7)</f>
        <v>119</v>
      </c>
      <c r="D11"/>
    </row>
    <row r="12" spans="1:4" ht="17.649999999999999" x14ac:dyDescent="0.5">
      <c r="A12" s="9" t="s">
        <v>66</v>
      </c>
      <c r="B12" s="10">
        <v>1</v>
      </c>
      <c r="C12" s="51">
        <f>B12*5</f>
        <v>5</v>
      </c>
      <c r="D12"/>
    </row>
    <row r="13" spans="1:4" ht="17.649999999999999" x14ac:dyDescent="0.5">
      <c r="A13" s="9" t="s">
        <v>64</v>
      </c>
      <c r="B13" s="10">
        <v>0</v>
      </c>
      <c r="C13" s="51">
        <f>B13*7</f>
        <v>0</v>
      </c>
      <c r="D13"/>
    </row>
    <row r="14" spans="1:4" ht="17.649999999999999" x14ac:dyDescent="0.5">
      <c r="A14" s="9" t="s">
        <v>48</v>
      </c>
      <c r="B14" s="10">
        <v>6</v>
      </c>
      <c r="C14" s="51"/>
      <c r="D14"/>
    </row>
    <row r="15" spans="1:4" ht="17.649999999999999" x14ac:dyDescent="0.5">
      <c r="A15" s="9" t="s">
        <v>49</v>
      </c>
      <c r="B15" s="10">
        <v>5</v>
      </c>
      <c r="C15" s="51"/>
      <c r="D15"/>
    </row>
    <row r="16" spans="1:4" ht="17.649999999999999" x14ac:dyDescent="0.5">
      <c r="A16" s="9" t="s">
        <v>58</v>
      </c>
      <c r="B16" s="10">
        <v>3</v>
      </c>
      <c r="C16" s="51">
        <f>B16*3</f>
        <v>9</v>
      </c>
      <c r="D16"/>
    </row>
    <row r="17" spans="1:4" ht="18" customHeight="1" x14ac:dyDescent="0.5">
      <c r="A17" s="14" t="s">
        <v>60</v>
      </c>
      <c r="B17" s="12">
        <v>2</v>
      </c>
      <c r="C17" s="51">
        <f>B17*5</f>
        <v>10</v>
      </c>
      <c r="D17"/>
    </row>
    <row r="18" spans="1:4" ht="18" customHeight="1" x14ac:dyDescent="0.5">
      <c r="A18" s="14" t="s">
        <v>59</v>
      </c>
      <c r="B18" s="12">
        <v>1</v>
      </c>
      <c r="C18" s="51">
        <f>B18*2</f>
        <v>2</v>
      </c>
      <c r="D18"/>
    </row>
    <row r="19" spans="1:4" ht="18" customHeight="1" x14ac:dyDescent="0.5">
      <c r="A19" s="14" t="s">
        <v>42</v>
      </c>
      <c r="B19" s="12">
        <v>-3</v>
      </c>
      <c r="C19" s="51">
        <f>B19*1</f>
        <v>-3</v>
      </c>
      <c r="D19"/>
    </row>
    <row r="20" spans="1:4" ht="17.649999999999999" x14ac:dyDescent="0.5">
      <c r="A20" s="14" t="s">
        <v>0</v>
      </c>
      <c r="B20" s="15"/>
      <c r="C20" s="52">
        <f xml:space="preserve"> SUM(C11:C19)</f>
        <v>142</v>
      </c>
    </row>
    <row r="21" spans="1:4" ht="17.649999999999999" x14ac:dyDescent="0.5">
      <c r="A21" s="102" t="s">
        <v>45</v>
      </c>
      <c r="B21" s="103">
        <f>SUM(B12:B15)</f>
        <v>12</v>
      </c>
      <c r="C21" s="78"/>
      <c r="D21" s="55"/>
    </row>
    <row r="23" spans="1:4" ht="17.649999999999999" x14ac:dyDescent="0.5">
      <c r="A23" s="99" t="s">
        <v>38</v>
      </c>
      <c r="B23" s="95" t="s">
        <v>54</v>
      </c>
      <c r="C23" s="96"/>
      <c r="D23" s="77"/>
    </row>
    <row r="24" spans="1:4" ht="17.649999999999999" x14ac:dyDescent="0.5">
      <c r="A24" s="57"/>
      <c r="B24" s="56"/>
      <c r="C24" s="56"/>
      <c r="D24" s="56"/>
    </row>
    <row r="25" spans="1:4" ht="17.649999999999999" x14ac:dyDescent="0.5">
      <c r="A25" s="9" t="s">
        <v>0</v>
      </c>
      <c r="B25" s="3">
        <f>C42</f>
        <v>128</v>
      </c>
      <c r="C25" s="64"/>
      <c r="D25" s="56"/>
    </row>
    <row r="26" spans="1:4" ht="17.649999999999999" x14ac:dyDescent="0.5">
      <c r="A26" s="9"/>
      <c r="B26" s="5"/>
      <c r="C26" s="4"/>
      <c r="D26" s="56"/>
    </row>
    <row r="27" spans="1:4" ht="17.649999999999999" x14ac:dyDescent="0.5">
      <c r="A27" s="69">
        <v>20</v>
      </c>
      <c r="B27" s="42">
        <f>B25/C27</f>
        <v>29.767441860465116</v>
      </c>
      <c r="C27" s="113">
        <v>4.3</v>
      </c>
      <c r="D27" s="56"/>
    </row>
    <row r="28" spans="1:4" ht="17.649999999999999" x14ac:dyDescent="0.5">
      <c r="A28" s="69">
        <v>16</v>
      </c>
      <c r="B28" s="43">
        <f>B25/C28</f>
        <v>34.594594594594589</v>
      </c>
      <c r="C28" s="113">
        <v>3.7</v>
      </c>
      <c r="D28" s="56"/>
    </row>
    <row r="29" spans="1:4" ht="17.649999999999999" x14ac:dyDescent="0.5">
      <c r="A29" s="69">
        <v>12</v>
      </c>
      <c r="B29" s="42">
        <f>B25/C29</f>
        <v>39.384615384615387</v>
      </c>
      <c r="C29" s="112">
        <v>3.25</v>
      </c>
      <c r="D29" s="56"/>
    </row>
    <row r="30" spans="1:4" ht="17.649999999999999" x14ac:dyDescent="0.5">
      <c r="A30" s="70">
        <v>8</v>
      </c>
      <c r="B30" s="43">
        <f>B25/C30</f>
        <v>47.407407407407405</v>
      </c>
      <c r="C30" s="113">
        <v>2.7</v>
      </c>
      <c r="D30" s="56"/>
    </row>
    <row r="31" spans="1:4" ht="17.649999999999999" x14ac:dyDescent="0.5">
      <c r="A31" s="70">
        <v>4</v>
      </c>
      <c r="B31" s="42">
        <f>B25/C31</f>
        <v>52.244897959183668</v>
      </c>
      <c r="C31" s="113">
        <v>2.4500000000000002</v>
      </c>
      <c r="D31" s="56"/>
    </row>
    <row r="32" spans="1:4" ht="17.649999999999999" x14ac:dyDescent="0.5">
      <c r="A32" s="57"/>
      <c r="B32" s="56"/>
      <c r="C32" s="56"/>
      <c r="D32" s="56"/>
    </row>
    <row r="33" spans="1:4" ht="17.649999999999999" x14ac:dyDescent="0.5">
      <c r="A33" s="9" t="s">
        <v>2</v>
      </c>
      <c r="B33" s="10">
        <v>17</v>
      </c>
      <c r="C33" s="51">
        <f>PRODUCT(B33-1,7)</f>
        <v>112</v>
      </c>
      <c r="D33"/>
    </row>
    <row r="34" spans="1:4" ht="17.649999999999999" x14ac:dyDescent="0.5">
      <c r="A34" s="9" t="s">
        <v>66</v>
      </c>
      <c r="B34" s="10">
        <v>2</v>
      </c>
      <c r="C34" s="51">
        <f>B34*5</f>
        <v>10</v>
      </c>
      <c r="D34"/>
    </row>
    <row r="35" spans="1:4" ht="17.649999999999999" x14ac:dyDescent="0.5">
      <c r="A35" s="9" t="s">
        <v>65</v>
      </c>
      <c r="B35" s="10">
        <v>0</v>
      </c>
      <c r="C35" s="51">
        <f>B35*7</f>
        <v>0</v>
      </c>
      <c r="D35"/>
    </row>
    <row r="36" spans="1:4" ht="17.649999999999999" x14ac:dyDescent="0.5">
      <c r="A36" s="9" t="s">
        <v>48</v>
      </c>
      <c r="B36" s="10">
        <v>6</v>
      </c>
      <c r="C36" s="51"/>
      <c r="D36"/>
    </row>
    <row r="37" spans="1:4" ht="17.649999999999999" x14ac:dyDescent="0.5">
      <c r="A37" s="9" t="s">
        <v>49</v>
      </c>
      <c r="B37" s="10">
        <v>5</v>
      </c>
      <c r="C37" s="51"/>
      <c r="D37"/>
    </row>
    <row r="38" spans="1:4" ht="17.649999999999999" x14ac:dyDescent="0.5">
      <c r="A38" s="9" t="s">
        <v>58</v>
      </c>
      <c r="B38" s="10">
        <v>3</v>
      </c>
      <c r="C38" s="51">
        <f>B38*3</f>
        <v>9</v>
      </c>
      <c r="D38"/>
    </row>
    <row r="39" spans="1:4" ht="18" customHeight="1" x14ac:dyDescent="0.5">
      <c r="A39" s="14" t="s">
        <v>60</v>
      </c>
      <c r="B39" s="12">
        <v>2</v>
      </c>
      <c r="C39" s="51">
        <f>B39*5</f>
        <v>10</v>
      </c>
      <c r="D39"/>
    </row>
    <row r="40" spans="1:4" ht="17.649999999999999" x14ac:dyDescent="0.5">
      <c r="A40" s="14" t="s">
        <v>59</v>
      </c>
      <c r="B40" s="12">
        <v>0</v>
      </c>
      <c r="C40" s="51">
        <f>B40*2</f>
        <v>0</v>
      </c>
      <c r="D40"/>
    </row>
    <row r="41" spans="1:4" ht="17.649999999999999" x14ac:dyDescent="0.5">
      <c r="A41" s="14" t="s">
        <v>42</v>
      </c>
      <c r="B41" s="12">
        <v>-13</v>
      </c>
      <c r="C41" s="51">
        <f>B41*1</f>
        <v>-13</v>
      </c>
      <c r="D41"/>
    </row>
    <row r="42" spans="1:4" ht="17.649999999999999" x14ac:dyDescent="0.5">
      <c r="A42" s="14" t="s">
        <v>0</v>
      </c>
      <c r="B42" s="15"/>
      <c r="C42" s="52">
        <f>SUM(C33:C41)</f>
        <v>128</v>
      </c>
      <c r="D42" s="55"/>
    </row>
    <row r="43" spans="1:4" ht="17.25" x14ac:dyDescent="0.45">
      <c r="A43" s="102" t="s">
        <v>45</v>
      </c>
      <c r="B43" s="103">
        <f>SUM(B34:B37)</f>
        <v>13</v>
      </c>
      <c r="C43" s="78"/>
    </row>
    <row r="44" spans="1:4" ht="17.25" x14ac:dyDescent="0.45">
      <c r="D44" s="77"/>
    </row>
    <row r="45" spans="1:4" ht="17.649999999999999" x14ac:dyDescent="0.5">
      <c r="A45" s="99" t="s">
        <v>39</v>
      </c>
      <c r="B45" s="95" t="s">
        <v>54</v>
      </c>
      <c r="C45" s="96"/>
      <c r="D45" s="56"/>
    </row>
    <row r="46" spans="1:4" ht="17.649999999999999" x14ac:dyDescent="0.5">
      <c r="A46" s="57" t="s">
        <v>41</v>
      </c>
      <c r="B46" s="56"/>
      <c r="C46" s="56"/>
      <c r="D46" s="56"/>
    </row>
    <row r="47" spans="1:4" ht="17.649999999999999" x14ac:dyDescent="0.5">
      <c r="A47" s="9" t="s">
        <v>0</v>
      </c>
      <c r="B47" s="3">
        <f>C64</f>
        <v>105</v>
      </c>
      <c r="C47" s="119"/>
      <c r="D47" s="56"/>
    </row>
    <row r="48" spans="1:4" ht="17.649999999999999" x14ac:dyDescent="0.5">
      <c r="A48" s="9"/>
      <c r="B48" s="5"/>
      <c r="C48" s="4" t="s">
        <v>57</v>
      </c>
      <c r="D48" s="56"/>
    </row>
    <row r="49" spans="1:4" ht="17.649999999999999" x14ac:dyDescent="0.5">
      <c r="A49" s="69">
        <v>20</v>
      </c>
      <c r="B49" s="42">
        <f>B47/C49</f>
        <v>27.272727272727273</v>
      </c>
      <c r="C49" s="113">
        <v>3.85</v>
      </c>
      <c r="D49" s="56"/>
    </row>
    <row r="50" spans="1:4" ht="17.649999999999999" x14ac:dyDescent="0.5">
      <c r="A50" s="69">
        <v>16</v>
      </c>
      <c r="B50" s="43">
        <f>B47/C50</f>
        <v>31.343283582089551</v>
      </c>
      <c r="C50" s="113">
        <v>3.35</v>
      </c>
      <c r="D50" s="56"/>
    </row>
    <row r="51" spans="1:4" ht="17.649999999999999" x14ac:dyDescent="0.5">
      <c r="A51" s="69">
        <v>12</v>
      </c>
      <c r="B51" s="42">
        <f>B47/C51</f>
        <v>35.593220338983052</v>
      </c>
      <c r="C51" s="112">
        <v>2.95</v>
      </c>
      <c r="D51" s="56"/>
    </row>
    <row r="52" spans="1:4" ht="17.649999999999999" x14ac:dyDescent="0.5">
      <c r="A52" s="70">
        <v>8</v>
      </c>
      <c r="B52" s="43">
        <f>B47/C52</f>
        <v>42.857142857142854</v>
      </c>
      <c r="C52" s="113">
        <v>2.4500000000000002</v>
      </c>
      <c r="D52" s="56"/>
    </row>
    <row r="53" spans="1:4" ht="17.649999999999999" x14ac:dyDescent="0.5">
      <c r="A53" s="70">
        <v>4</v>
      </c>
      <c r="B53" s="42">
        <f>B47/C53</f>
        <v>47.727272727272727</v>
      </c>
      <c r="C53" s="113">
        <v>2.2000000000000002</v>
      </c>
      <c r="D53" s="56"/>
    </row>
    <row r="54" spans="1:4" ht="17.649999999999999" x14ac:dyDescent="0.5">
      <c r="A54" s="57"/>
      <c r="B54" s="56"/>
      <c r="C54" s="56"/>
      <c r="D54"/>
    </row>
    <row r="55" spans="1:4" ht="17.649999999999999" x14ac:dyDescent="0.5">
      <c r="A55" s="9" t="s">
        <v>2</v>
      </c>
      <c r="B55" s="10">
        <v>14</v>
      </c>
      <c r="C55" s="51">
        <f>PRODUCT(B55-1,7)</f>
        <v>91</v>
      </c>
      <c r="D55"/>
    </row>
    <row r="56" spans="1:4" ht="17.649999999999999" x14ac:dyDescent="0.5">
      <c r="A56" s="9" t="s">
        <v>66</v>
      </c>
      <c r="B56" s="10">
        <v>2</v>
      </c>
      <c r="C56" s="51">
        <f>B56*5</f>
        <v>10</v>
      </c>
      <c r="D56"/>
    </row>
    <row r="57" spans="1:4" ht="17.649999999999999" x14ac:dyDescent="0.5">
      <c r="A57" s="9" t="s">
        <v>65</v>
      </c>
      <c r="B57" s="10">
        <v>0</v>
      </c>
      <c r="C57" s="51">
        <f>B57*7</f>
        <v>0</v>
      </c>
      <c r="D57"/>
    </row>
    <row r="58" spans="1:4" ht="17.649999999999999" x14ac:dyDescent="0.5">
      <c r="A58" s="9" t="s">
        <v>48</v>
      </c>
      <c r="B58" s="10">
        <v>6</v>
      </c>
      <c r="C58" s="51"/>
      <c r="D58"/>
    </row>
    <row r="59" spans="1:4" ht="17.649999999999999" x14ac:dyDescent="0.5">
      <c r="A59" s="9" t="s">
        <v>49</v>
      </c>
      <c r="B59" s="10">
        <v>3</v>
      </c>
      <c r="C59" s="51"/>
      <c r="D59"/>
    </row>
    <row r="60" spans="1:4" ht="17.649999999999999" x14ac:dyDescent="0.5">
      <c r="A60" s="9" t="s">
        <v>58</v>
      </c>
      <c r="B60" s="10">
        <v>2</v>
      </c>
      <c r="C60" s="51">
        <f>B60*3</f>
        <v>6</v>
      </c>
      <c r="D60"/>
    </row>
    <row r="61" spans="1:4" ht="18" customHeight="1" x14ac:dyDescent="0.5">
      <c r="A61" s="14" t="s">
        <v>60</v>
      </c>
      <c r="B61" s="12">
        <v>2</v>
      </c>
      <c r="C61" s="51">
        <f>B61*5</f>
        <v>10</v>
      </c>
      <c r="D61"/>
    </row>
    <row r="62" spans="1:4" ht="17.649999999999999" x14ac:dyDescent="0.5">
      <c r="A62" s="14" t="s">
        <v>59</v>
      </c>
      <c r="B62" s="12">
        <v>0</v>
      </c>
      <c r="C62" s="51">
        <f>B62*2</f>
        <v>0</v>
      </c>
      <c r="D62"/>
    </row>
    <row r="63" spans="1:4" ht="17.649999999999999" x14ac:dyDescent="0.5">
      <c r="A63" s="9" t="s">
        <v>42</v>
      </c>
      <c r="B63" s="12">
        <v>-12</v>
      </c>
      <c r="C63" s="51">
        <f>B63*1</f>
        <v>-12</v>
      </c>
      <c r="D63"/>
    </row>
    <row r="64" spans="1:4" ht="17.649999999999999" x14ac:dyDescent="0.5">
      <c r="A64" s="14" t="s">
        <v>0</v>
      </c>
      <c r="B64" s="15"/>
      <c r="C64" s="52">
        <f xml:space="preserve"> SUM(C55:C63)</f>
        <v>105</v>
      </c>
      <c r="D64" s="101"/>
    </row>
    <row r="65" spans="1:4" ht="17.25" x14ac:dyDescent="0.45">
      <c r="A65" s="102" t="s">
        <v>45</v>
      </c>
      <c r="B65" s="103">
        <f>SUM(B56:B59)</f>
        <v>11</v>
      </c>
      <c r="C65" s="100"/>
    </row>
    <row r="66" spans="1:4" ht="17.25" x14ac:dyDescent="0.45">
      <c r="D66" s="77"/>
    </row>
    <row r="67" spans="1:4" ht="17.649999999999999" x14ac:dyDescent="0.5">
      <c r="A67" s="99" t="s">
        <v>40</v>
      </c>
      <c r="B67" s="95" t="s">
        <v>54</v>
      </c>
      <c r="C67" s="96"/>
      <c r="D67" s="56"/>
    </row>
    <row r="68" spans="1:4" ht="17.649999999999999" x14ac:dyDescent="0.5">
      <c r="A68" s="57" t="s">
        <v>41</v>
      </c>
      <c r="B68" s="56"/>
      <c r="C68" s="56"/>
      <c r="D68" s="56"/>
    </row>
    <row r="69" spans="1:4" ht="17.649999999999999" x14ac:dyDescent="0.5">
      <c r="A69" s="9" t="s">
        <v>0</v>
      </c>
      <c r="B69" s="3">
        <f>C86</f>
        <v>77</v>
      </c>
      <c r="C69" s="119"/>
      <c r="D69" s="56"/>
    </row>
    <row r="70" spans="1:4" ht="17.649999999999999" x14ac:dyDescent="0.5">
      <c r="A70" s="9"/>
      <c r="B70" s="5"/>
      <c r="C70" s="4" t="s">
        <v>57</v>
      </c>
      <c r="D70" s="56"/>
    </row>
    <row r="71" spans="1:4" ht="17.649999999999999" x14ac:dyDescent="0.5">
      <c r="A71" s="69">
        <v>20</v>
      </c>
      <c r="B71" s="42">
        <f>B69/C71</f>
        <v>22.318840579710145</v>
      </c>
      <c r="C71" s="113">
        <v>3.45</v>
      </c>
      <c r="D71" s="56"/>
    </row>
    <row r="72" spans="1:4" ht="17.649999999999999" x14ac:dyDescent="0.5">
      <c r="A72" s="69">
        <v>16</v>
      </c>
      <c r="B72" s="43">
        <f>B69/C72</f>
        <v>25.666666666666668</v>
      </c>
      <c r="C72" s="113">
        <v>3</v>
      </c>
      <c r="D72" s="56"/>
    </row>
    <row r="73" spans="1:4" ht="17.649999999999999" x14ac:dyDescent="0.5">
      <c r="A73" s="69">
        <v>12</v>
      </c>
      <c r="B73" s="42">
        <f>B69/C73</f>
        <v>29.056603773584907</v>
      </c>
      <c r="C73" s="112">
        <v>2.65</v>
      </c>
      <c r="D73" s="56"/>
    </row>
    <row r="74" spans="1:4" ht="17.649999999999999" x14ac:dyDescent="0.5">
      <c r="A74" s="70">
        <v>8</v>
      </c>
      <c r="B74" s="43">
        <f>B69/C74</f>
        <v>35</v>
      </c>
      <c r="C74" s="113">
        <v>2.2000000000000002</v>
      </c>
      <c r="D74" s="56"/>
    </row>
    <row r="75" spans="1:4" ht="17.649999999999999" x14ac:dyDescent="0.5">
      <c r="A75" s="70">
        <v>4</v>
      </c>
      <c r="B75" s="42">
        <f>B69/C75</f>
        <v>38.5</v>
      </c>
      <c r="C75" s="113">
        <v>2</v>
      </c>
      <c r="D75" s="56"/>
    </row>
    <row r="76" spans="1:4" ht="17.649999999999999" x14ac:dyDescent="0.5">
      <c r="A76" s="57"/>
      <c r="B76" s="56"/>
      <c r="C76" s="56"/>
      <c r="D76"/>
    </row>
    <row r="77" spans="1:4" ht="17.649999999999999" x14ac:dyDescent="0.5">
      <c r="A77" s="9" t="s">
        <v>2</v>
      </c>
      <c r="B77" s="10">
        <v>11</v>
      </c>
      <c r="C77" s="51">
        <f>PRODUCT(B77-1,7)</f>
        <v>70</v>
      </c>
      <c r="D77"/>
    </row>
    <row r="78" spans="1:4" ht="17.649999999999999" x14ac:dyDescent="0.5">
      <c r="A78" s="9" t="s">
        <v>66</v>
      </c>
      <c r="B78" s="10">
        <v>1</v>
      </c>
      <c r="C78" s="51">
        <f>B78*5</f>
        <v>5</v>
      </c>
      <c r="D78"/>
    </row>
    <row r="79" spans="1:4" ht="17.649999999999999" x14ac:dyDescent="0.5">
      <c r="A79" s="9" t="s">
        <v>65</v>
      </c>
      <c r="B79" s="10">
        <v>0</v>
      </c>
      <c r="C79" s="51">
        <f>B79*7</f>
        <v>0</v>
      </c>
      <c r="D79"/>
    </row>
    <row r="80" spans="1:4" ht="17.649999999999999" x14ac:dyDescent="0.5">
      <c r="A80" s="9" t="s">
        <v>48</v>
      </c>
      <c r="B80" s="10">
        <v>2</v>
      </c>
      <c r="C80" s="51"/>
      <c r="D80"/>
    </row>
    <row r="81" spans="1:4" ht="17.649999999999999" x14ac:dyDescent="0.5">
      <c r="A81" s="9" t="s">
        <v>49</v>
      </c>
      <c r="B81" s="10">
        <v>2</v>
      </c>
      <c r="C81" s="51"/>
      <c r="D81"/>
    </row>
    <row r="82" spans="1:4" ht="18" customHeight="1" x14ac:dyDescent="0.5">
      <c r="A82" s="9" t="s">
        <v>58</v>
      </c>
      <c r="B82" s="10">
        <v>2</v>
      </c>
      <c r="C82" s="51">
        <f>B82*3</f>
        <v>6</v>
      </c>
      <c r="D82"/>
    </row>
    <row r="83" spans="1:4" ht="17.649999999999999" x14ac:dyDescent="0.5">
      <c r="A83" s="14" t="s">
        <v>60</v>
      </c>
      <c r="B83" s="12">
        <v>1</v>
      </c>
      <c r="C83" s="51">
        <f>B83*5</f>
        <v>5</v>
      </c>
      <c r="D83"/>
    </row>
    <row r="84" spans="1:4" ht="17.649999999999999" x14ac:dyDescent="0.5">
      <c r="A84" s="14" t="s">
        <v>59</v>
      </c>
      <c r="B84" s="12">
        <v>0</v>
      </c>
      <c r="C84" s="51">
        <f>B84*2</f>
        <v>0</v>
      </c>
      <c r="D84"/>
    </row>
    <row r="85" spans="1:4" ht="17.649999999999999" x14ac:dyDescent="0.5">
      <c r="A85" s="9" t="s">
        <v>42</v>
      </c>
      <c r="B85" s="12">
        <v>-9</v>
      </c>
      <c r="C85" s="51">
        <f>B85*1</f>
        <v>-9</v>
      </c>
      <c r="D85" s="101"/>
    </row>
    <row r="86" spans="1:4" ht="17.649999999999999" x14ac:dyDescent="0.5">
      <c r="A86" s="14" t="s">
        <v>0</v>
      </c>
      <c r="B86" s="15"/>
      <c r="C86" s="52">
        <f xml:space="preserve"> SUM(C77:C85)</f>
        <v>77</v>
      </c>
    </row>
    <row r="87" spans="1:4" ht="17.25" x14ac:dyDescent="0.45">
      <c r="A87" s="102" t="s">
        <v>45</v>
      </c>
      <c r="B87" s="103">
        <f>SUM(B78:B81)</f>
        <v>5</v>
      </c>
      <c r="C87" s="100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workbookViewId="0">
      <selection activeCell="A13" sqref="A13"/>
    </sheetView>
  </sheetViews>
  <sheetFormatPr defaultRowHeight="12.75" x14ac:dyDescent="0.35"/>
  <cols>
    <col min="1" max="1" width="10.9296875" customWidth="1"/>
    <col min="2" max="2" width="5" customWidth="1"/>
    <col min="3" max="3" width="4.19921875" customWidth="1"/>
    <col min="4" max="4" width="7.1328125" bestFit="1" customWidth="1"/>
  </cols>
  <sheetData>
    <row r="1" spans="1:4" ht="20.25" customHeight="1" x14ac:dyDescent="0.4">
      <c r="A1" s="40" t="s">
        <v>33</v>
      </c>
    </row>
    <row r="2" spans="1:4" ht="20.25" customHeight="1" x14ac:dyDescent="0.35"/>
    <row r="3" spans="1:4" ht="20.25" customHeight="1" x14ac:dyDescent="0.5">
      <c r="A3" s="75" t="s">
        <v>28</v>
      </c>
      <c r="B3" s="71">
        <v>9</v>
      </c>
      <c r="C3" s="74" t="s">
        <v>29</v>
      </c>
      <c r="D3" s="33">
        <f>SUM(B3*5)</f>
        <v>45</v>
      </c>
    </row>
    <row r="4" spans="1:4" ht="20.25" customHeight="1" x14ac:dyDescent="0.5">
      <c r="A4" s="75" t="s">
        <v>35</v>
      </c>
      <c r="B4" s="71">
        <v>3</v>
      </c>
      <c r="C4" s="74" t="s">
        <v>30</v>
      </c>
      <c r="D4" s="33">
        <f>SUM(B4*2)</f>
        <v>6</v>
      </c>
    </row>
    <row r="5" spans="1:4" ht="20.25" customHeight="1" x14ac:dyDescent="0.5">
      <c r="A5" s="75" t="s">
        <v>34</v>
      </c>
      <c r="B5" s="71">
        <v>13</v>
      </c>
      <c r="C5" s="74" t="s">
        <v>31</v>
      </c>
      <c r="D5" s="33">
        <f>SUM(B5*7)</f>
        <v>91</v>
      </c>
    </row>
    <row r="6" spans="1:4" ht="20.25" customHeight="1" x14ac:dyDescent="0.35">
      <c r="A6" s="72"/>
      <c r="B6" s="72"/>
      <c r="C6" s="73"/>
      <c r="D6" s="72"/>
    </row>
    <row r="7" spans="1:4" ht="21.75" customHeight="1" x14ac:dyDescent="0.55000000000000004">
      <c r="A7" s="72"/>
      <c r="B7" s="142" t="s">
        <v>32</v>
      </c>
      <c r="C7" s="143"/>
      <c r="D7" s="76">
        <f>SUM(D3:D6)</f>
        <v>142</v>
      </c>
    </row>
    <row r="11" spans="1:4" x14ac:dyDescent="0.35">
      <c r="D11" s="34"/>
    </row>
  </sheetData>
  <mergeCells count="1"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Regular</vt:lpstr>
      <vt:lpstr>Jumpers</vt:lpstr>
      <vt:lpstr>Tunnelers</vt:lpstr>
      <vt:lpstr>Tngo</vt:lpstr>
      <vt:lpstr>Weavers</vt:lpstr>
      <vt:lpstr>Hoopers</vt:lpstr>
      <vt:lpstr>Barrelers</vt:lpstr>
      <vt:lpstr>EGC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 Vincent</dc:creator>
  <cp:lastModifiedBy>Marj Vincent</cp:lastModifiedBy>
  <dcterms:created xsi:type="dcterms:W3CDTF">2007-05-21T20:33:17Z</dcterms:created>
  <dcterms:modified xsi:type="dcterms:W3CDTF">2021-02-25T02:43:02Z</dcterms:modified>
</cp:coreProperties>
</file>