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j\Dropbox\Marj Documents\Documents\Judging Stuff\"/>
    </mc:Choice>
  </mc:AlternateContent>
  <xr:revisionPtr revIDLastSave="0" documentId="13_ncr:1_{B4CF1128-8427-48BF-8FD5-87250771520F}" xr6:coauthVersionLast="47" xr6:coauthVersionMax="47" xr10:uidLastSave="{00000000-0000-0000-0000-000000000000}"/>
  <bookViews>
    <workbookView xWindow="225" yWindow="30" windowWidth="20295" windowHeight="12840" tabRatio="819" activeTab="4" xr2:uid="{00000000-000D-0000-FFFF-FFFF00000000}"/>
  </bookViews>
  <sheets>
    <sheet name="Regular" sheetId="1" r:id="rId1"/>
    <sheet name="Jumpers" sheetId="4" r:id="rId2"/>
    <sheet name="Tunnelers" sheetId="7" r:id="rId3"/>
    <sheet name="Tngo" sheetId="8" r:id="rId4"/>
    <sheet name="Weavers" sheetId="9" r:id="rId5"/>
    <sheet name="Grounders" sheetId="20" r:id="rId6"/>
    <sheet name="EGC" sheetId="14" state="hidden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0" i="20" l="1"/>
  <c r="C21" i="20"/>
  <c r="C43" i="20"/>
  <c r="C91" i="20"/>
  <c r="C90" i="20"/>
  <c r="C67" i="20"/>
  <c r="C66" i="20"/>
  <c r="C42" i="20"/>
  <c r="C19" i="20"/>
  <c r="B45" i="9"/>
  <c r="C43" i="9"/>
  <c r="C42" i="9"/>
  <c r="C41" i="9"/>
  <c r="C40" i="9"/>
  <c r="C38" i="9"/>
  <c r="C37" i="9"/>
  <c r="C36" i="9"/>
  <c r="C35" i="9"/>
  <c r="C34" i="9"/>
  <c r="C33" i="9"/>
  <c r="B22" i="9"/>
  <c r="C20" i="9"/>
  <c r="C19" i="9"/>
  <c r="C18" i="9"/>
  <c r="C17" i="9"/>
  <c r="C15" i="9"/>
  <c r="C14" i="9"/>
  <c r="C13" i="9"/>
  <c r="C12" i="9"/>
  <c r="C11" i="9"/>
  <c r="C10" i="9"/>
  <c r="C85" i="20"/>
  <c r="C61" i="20"/>
  <c r="C37" i="20"/>
  <c r="C13" i="20"/>
  <c r="C21" i="9" l="1"/>
  <c r="B2" i="9" s="1"/>
  <c r="C44" i="9"/>
  <c r="B25" i="9" s="1"/>
  <c r="C102" i="1"/>
  <c r="C101" i="1"/>
  <c r="C76" i="1"/>
  <c r="C75" i="1"/>
  <c r="C49" i="1"/>
  <c r="C48" i="1"/>
  <c r="C21" i="1"/>
  <c r="C20" i="1"/>
  <c r="C59" i="8"/>
  <c r="C58" i="8"/>
  <c r="C35" i="8"/>
  <c r="C34" i="8"/>
  <c r="C62" i="9"/>
  <c r="C63" i="9"/>
  <c r="C86" i="9"/>
  <c r="C85" i="9"/>
  <c r="C87" i="9"/>
  <c r="C89" i="20"/>
  <c r="C88" i="20"/>
  <c r="C65" i="20"/>
  <c r="C64" i="20"/>
  <c r="C41" i="20"/>
  <c r="C40" i="20"/>
  <c r="C17" i="20"/>
  <c r="C16" i="20"/>
  <c r="C28" i="7" l="1"/>
  <c r="C29" i="7"/>
  <c r="C30" i="7"/>
  <c r="C31" i="7"/>
  <c r="C32" i="7"/>
  <c r="C72" i="4"/>
  <c r="C73" i="4"/>
  <c r="C74" i="4"/>
  <c r="C75" i="4"/>
  <c r="C77" i="4"/>
  <c r="C52" i="4"/>
  <c r="C53" i="4"/>
  <c r="C54" i="4"/>
  <c r="C55" i="4"/>
  <c r="C57" i="4"/>
  <c r="C32" i="4"/>
  <c r="C33" i="4"/>
  <c r="C34" i="4"/>
  <c r="C35" i="4"/>
  <c r="C37" i="4"/>
  <c r="C12" i="4"/>
  <c r="C13" i="4"/>
  <c r="C14" i="4"/>
  <c r="C15" i="4"/>
  <c r="C17" i="4"/>
  <c r="C46" i="7"/>
  <c r="C47" i="7"/>
  <c r="C48" i="7"/>
  <c r="C49" i="7"/>
  <c r="C50" i="7"/>
  <c r="C35" i="20"/>
  <c r="C36" i="20"/>
  <c r="C44" i="20"/>
  <c r="C45" i="20"/>
  <c r="C59" i="20"/>
  <c r="C60" i="20"/>
  <c r="C68" i="20"/>
  <c r="C69" i="20"/>
  <c r="C83" i="20"/>
  <c r="C84" i="20"/>
  <c r="C92" i="20"/>
  <c r="C93" i="20"/>
  <c r="C18" i="20"/>
  <c r="C51" i="8"/>
  <c r="C52" i="8"/>
  <c r="C53" i="8"/>
  <c r="C54" i="8"/>
  <c r="C55" i="8"/>
  <c r="C56" i="8"/>
  <c r="C60" i="8"/>
  <c r="C61" i="8"/>
  <c r="C27" i="8"/>
  <c r="C28" i="8"/>
  <c r="C29" i="8"/>
  <c r="C30" i="8"/>
  <c r="C31" i="8"/>
  <c r="C32" i="8"/>
  <c r="C36" i="8"/>
  <c r="C37" i="8"/>
  <c r="C105" i="1"/>
  <c r="C79" i="1"/>
  <c r="C52" i="1"/>
  <c r="C24" i="1"/>
  <c r="C18" i="1"/>
  <c r="C64" i="9"/>
  <c r="C56" i="9"/>
  <c r="C57" i="9"/>
  <c r="C58" i="9"/>
  <c r="C59" i="9"/>
  <c r="C60" i="9"/>
  <c r="C65" i="9"/>
  <c r="C79" i="9"/>
  <c r="C80" i="9"/>
  <c r="C81" i="9"/>
  <c r="C82" i="9"/>
  <c r="C83" i="9"/>
  <c r="C88" i="9"/>
  <c r="B90" i="9"/>
  <c r="B67" i="9"/>
  <c r="B63" i="8"/>
  <c r="B39" i="8"/>
  <c r="B82" i="1"/>
  <c r="B55" i="1"/>
  <c r="B79" i="4"/>
  <c r="B59" i="4"/>
  <c r="B39" i="4"/>
  <c r="B108" i="1"/>
  <c r="C106" i="1"/>
  <c r="C100" i="1"/>
  <c r="C99" i="1"/>
  <c r="C98" i="1"/>
  <c r="C97" i="1"/>
  <c r="C96" i="1"/>
  <c r="C95" i="1"/>
  <c r="C80" i="1"/>
  <c r="C74" i="1"/>
  <c r="C73" i="1"/>
  <c r="C72" i="1"/>
  <c r="C71" i="1"/>
  <c r="C70" i="1"/>
  <c r="C69" i="1"/>
  <c r="C68" i="1"/>
  <c r="C53" i="1"/>
  <c r="C47" i="1"/>
  <c r="C46" i="1"/>
  <c r="C45" i="1"/>
  <c r="C44" i="1"/>
  <c r="C43" i="1"/>
  <c r="C42" i="1"/>
  <c r="C41" i="1"/>
  <c r="C40" i="1"/>
  <c r="B52" i="7"/>
  <c r="B95" i="20"/>
  <c r="B71" i="20"/>
  <c r="B47" i="20"/>
  <c r="B23" i="20"/>
  <c r="B34" i="7"/>
  <c r="B19" i="4"/>
  <c r="B27" i="1"/>
  <c r="C12" i="20"/>
  <c r="C11" i="20"/>
  <c r="D5" i="14"/>
  <c r="D4" i="14"/>
  <c r="D3" i="14"/>
  <c r="C19" i="1"/>
  <c r="C17" i="1"/>
  <c r="C16" i="1"/>
  <c r="C15" i="1"/>
  <c r="C14" i="1"/>
  <c r="C13" i="1"/>
  <c r="C12" i="1"/>
  <c r="C25" i="1"/>
  <c r="D7" i="14" l="1"/>
  <c r="C58" i="4"/>
  <c r="B43" i="4" s="1"/>
  <c r="B45" i="4" s="1"/>
  <c r="C81" i="1"/>
  <c r="B59" i="1" s="1"/>
  <c r="B64" i="1" s="1"/>
  <c r="C51" i="7"/>
  <c r="B37" i="7" s="1"/>
  <c r="B41" i="7" s="1"/>
  <c r="C18" i="4"/>
  <c r="B3" i="4" s="1"/>
  <c r="B8" i="4" s="1"/>
  <c r="C33" i="7"/>
  <c r="B3" i="7" s="1"/>
  <c r="C78" i="4"/>
  <c r="B63" i="4" s="1"/>
  <c r="B65" i="4" s="1"/>
  <c r="C38" i="4"/>
  <c r="B23" i="4" s="1"/>
  <c r="B25" i="4" s="1"/>
  <c r="C89" i="9"/>
  <c r="B70" i="9" s="1"/>
  <c r="B74" i="9" s="1"/>
  <c r="C107" i="1"/>
  <c r="B86" i="1" s="1"/>
  <c r="B92" i="1" s="1"/>
  <c r="C54" i="1"/>
  <c r="B31" i="1" s="1"/>
  <c r="B34" i="1" s="1"/>
  <c r="C26" i="1"/>
  <c r="B3" i="1" s="1"/>
  <c r="B5" i="1" s="1"/>
  <c r="C62" i="8"/>
  <c r="B42" i="8" s="1"/>
  <c r="B44" i="8" s="1"/>
  <c r="C38" i="8"/>
  <c r="B3" i="8" s="1"/>
  <c r="B22" i="8" s="1"/>
  <c r="C66" i="9"/>
  <c r="C70" i="20"/>
  <c r="B51" i="20" s="1"/>
  <c r="B57" i="20" s="1"/>
  <c r="C94" i="20"/>
  <c r="C46" i="20"/>
  <c r="B27" i="20" s="1"/>
  <c r="B33" i="20" s="1"/>
  <c r="C22" i="20"/>
  <c r="B3" i="20" s="1"/>
  <c r="B9" i="20" s="1"/>
  <c r="B51" i="9" l="1"/>
  <c r="B48" i="9"/>
  <c r="B48" i="4"/>
  <c r="B23" i="7"/>
  <c r="B19" i="7"/>
  <c r="B65" i="1"/>
  <c r="B62" i="1"/>
  <c r="B61" i="1"/>
  <c r="B49" i="4"/>
  <c r="B43" i="7"/>
  <c r="B39" i="7"/>
  <c r="B40" i="7"/>
  <c r="B42" i="7"/>
  <c r="B47" i="4"/>
  <c r="B46" i="4"/>
  <c r="B6" i="4"/>
  <c r="B5" i="4"/>
  <c r="B7" i="4"/>
  <c r="B9" i="4"/>
  <c r="B63" i="1"/>
  <c r="B6" i="7"/>
  <c r="B15" i="7"/>
  <c r="B22" i="7"/>
  <c r="B13" i="7"/>
  <c r="B8" i="7"/>
  <c r="B24" i="7"/>
  <c r="B16" i="7"/>
  <c r="B5" i="7"/>
  <c r="B14" i="7"/>
  <c r="B25" i="7"/>
  <c r="B7" i="7"/>
  <c r="B17" i="7"/>
  <c r="B11" i="7"/>
  <c r="B9" i="7"/>
  <c r="B21" i="7"/>
  <c r="B68" i="4"/>
  <c r="B67" i="4"/>
  <c r="B69" i="4"/>
  <c r="B66" i="4"/>
  <c r="B27" i="4"/>
  <c r="B29" i="4"/>
  <c r="B26" i="4"/>
  <c r="B28" i="4"/>
  <c r="B8" i="1"/>
  <c r="B47" i="8"/>
  <c r="B45" i="8"/>
  <c r="B48" i="8"/>
  <c r="B46" i="8"/>
  <c r="B21" i="8"/>
  <c r="B16" i="8"/>
  <c r="B14" i="8"/>
  <c r="B17" i="8"/>
  <c r="B24" i="8"/>
  <c r="B8" i="8"/>
  <c r="B6" i="8"/>
  <c r="B11" i="8"/>
  <c r="B19" i="8"/>
  <c r="B9" i="8"/>
  <c r="B5" i="8"/>
  <c r="B15" i="8"/>
  <c r="B13" i="8"/>
  <c r="B76" i="9"/>
  <c r="B72" i="9"/>
  <c r="B73" i="9"/>
  <c r="B75" i="9"/>
  <c r="B8" i="9"/>
  <c r="B28" i="9"/>
  <c r="B29" i="9"/>
  <c r="B27" i="9"/>
  <c r="B5" i="9"/>
  <c r="B7" i="9"/>
  <c r="B30" i="9"/>
  <c r="B53" i="9"/>
  <c r="B49" i="9"/>
  <c r="B52" i="9"/>
  <c r="B31" i="9"/>
  <c r="B75" i="20"/>
  <c r="B77" i="20" s="1"/>
  <c r="B55" i="20"/>
  <c r="B53" i="20"/>
  <c r="B54" i="20"/>
  <c r="B90" i="1"/>
  <c r="B91" i="1"/>
  <c r="B89" i="1"/>
  <c r="B88" i="1"/>
  <c r="B37" i="1"/>
  <c r="B35" i="1"/>
  <c r="B33" i="1"/>
  <c r="B9" i="1"/>
  <c r="B7" i="1"/>
  <c r="B6" i="1"/>
  <c r="B36" i="1"/>
  <c r="B7" i="8"/>
  <c r="B23" i="8"/>
  <c r="B25" i="8"/>
  <c r="B6" i="9"/>
  <c r="B50" i="9"/>
  <c r="B4" i="9"/>
  <c r="B56" i="20"/>
  <c r="B30" i="20"/>
  <c r="B32" i="20"/>
  <c r="B31" i="20"/>
  <c r="B29" i="20"/>
  <c r="B8" i="20"/>
  <c r="B6" i="20"/>
  <c r="B7" i="20"/>
  <c r="B5" i="20"/>
  <c r="B80" i="20" l="1"/>
  <c r="B78" i="20"/>
  <c r="B81" i="20"/>
  <c r="B79" i="20"/>
</calcChain>
</file>

<file path=xl/sharedStrings.xml><?xml version="1.0" encoding="utf-8"?>
<sst xmlns="http://schemas.openxmlformats.org/spreadsheetml/2006/main" count="316" uniqueCount="65">
  <si>
    <t>Yardage</t>
  </si>
  <si>
    <t>Worksheet</t>
  </si>
  <si>
    <t># Obst</t>
  </si>
  <si>
    <t># 10' tunn</t>
  </si>
  <si>
    <t># 15' tunn</t>
  </si>
  <si>
    <t># 20' tunn</t>
  </si>
  <si>
    <t>Dogwalk</t>
  </si>
  <si>
    <t>A-frame</t>
  </si>
  <si>
    <t>Elite Jumpers</t>
  </si>
  <si>
    <t># 10' tunnl</t>
  </si>
  <si>
    <t># 15' tunnl</t>
  </si>
  <si>
    <t># 20' tunnl</t>
  </si>
  <si>
    <t>Open Jumpers</t>
  </si>
  <si>
    <t>Novice Jumpers</t>
  </si>
  <si>
    <t>Tunnelers</t>
  </si>
  <si>
    <t>Elite</t>
  </si>
  <si>
    <t>Open</t>
  </si>
  <si>
    <t>Novice</t>
  </si>
  <si>
    <t>Touchngo</t>
  </si>
  <si>
    <t># S weaves</t>
  </si>
  <si>
    <t># L Weaves</t>
  </si>
  <si>
    <t>S-Weav</t>
  </si>
  <si>
    <t>L-Weav</t>
  </si>
  <si>
    <t>Elite Regular</t>
  </si>
  <si>
    <t>Open Regular</t>
  </si>
  <si>
    <t>Novice Regular</t>
  </si>
  <si>
    <t>Extra Yards</t>
  </si>
  <si>
    <t>Weavers</t>
  </si>
  <si>
    <t># Tunnels</t>
  </si>
  <si>
    <t>X 5</t>
  </si>
  <si>
    <t>X 2</t>
  </si>
  <si>
    <t>X 7</t>
  </si>
  <si>
    <t>Yards</t>
  </si>
  <si>
    <t>Extreme Games</t>
  </si>
  <si>
    <t># Seq</t>
  </si>
  <si>
    <t># Passes</t>
  </si>
  <si>
    <t>Barrel</t>
  </si>
  <si>
    <t>ELITE</t>
  </si>
  <si>
    <t>OPEN</t>
  </si>
  <si>
    <t>NOVICE</t>
  </si>
  <si>
    <t>INTRO</t>
  </si>
  <si>
    <t xml:space="preserve"> </t>
  </si>
  <si>
    <t>Extra Yds</t>
  </si>
  <si>
    <t>Jumps</t>
  </si>
  <si>
    <t>Hoops</t>
  </si>
  <si>
    <t>Total Obst</t>
  </si>
  <si>
    <t>Intro Regular</t>
  </si>
  <si>
    <t>Intro Jumpers</t>
  </si>
  <si>
    <t># Hoops</t>
  </si>
  <si>
    <t># Barrels</t>
  </si>
  <si>
    <t xml:space="preserve"> Tunnelers</t>
  </si>
  <si>
    <t>Intro</t>
  </si>
  <si>
    <t>yps</t>
  </si>
  <si>
    <t>Barrels</t>
  </si>
  <si>
    <t>Hoop Wrap</t>
  </si>
  <si>
    <t>Barrel 360</t>
  </si>
  <si>
    <t>Side to Side</t>
  </si>
  <si>
    <t>Across Circle</t>
  </si>
  <si>
    <t>Weaves</t>
  </si>
  <si>
    <t># 20'Tunnels</t>
  </si>
  <si>
    <t># 20' Tunnels</t>
  </si>
  <si>
    <t># 15' Tunnels</t>
  </si>
  <si>
    <t>Open  Weavers</t>
  </si>
  <si>
    <t>Novice Weavers</t>
  </si>
  <si>
    <t>Grounders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</si>
</sst>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21" x14ac:knownFonts="1">
    <font>
      <sz val="10"/>
      <name val="Arial"/>
    </font>
    <font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sz val="13"/>
      <name val="Arial"/>
      <family val="2"/>
    </font>
    <font>
      <b/>
      <sz val="13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16"/>
      <name val="Arial"/>
      <family val="2"/>
    </font>
    <font>
      <sz val="18"/>
      <name val="Arial"/>
      <family val="2"/>
    </font>
    <font>
      <b/>
      <sz val="10"/>
      <color rgb="FFFF0000"/>
      <name val="Arial"/>
      <family val="2"/>
    </font>
    <font>
      <b/>
      <sz val="10"/>
      <color indexed="10"/>
      <name val="Arial"/>
      <family val="2"/>
    </font>
    <font>
      <b/>
      <sz val="12"/>
      <color rgb="FFFF0000"/>
      <name val="Arial"/>
      <family val="2"/>
    </font>
    <font>
      <b/>
      <sz val="12"/>
      <color indexed="10"/>
      <name val="Arial"/>
      <family val="2"/>
    </font>
    <font>
      <b/>
      <sz val="14"/>
      <color theme="1"/>
      <name val="Arial"/>
      <family val="2"/>
    </font>
    <font>
      <b/>
      <sz val="12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15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CFEAC"/>
        <bgColor indexed="64"/>
      </patternFill>
    </fill>
    <fill>
      <patternFill patternType="solid">
        <fgColor rgb="FFCC66FF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62">
    <xf numFmtId="0" fontId="0" fillId="0" borderId="0" xfId="0"/>
    <xf numFmtId="0" fontId="0" fillId="0" borderId="1" xfId="0" applyBorder="1"/>
    <xf numFmtId="2" fontId="0" fillId="0" borderId="1" xfId="0" applyNumberFormat="1" applyBorder="1"/>
    <xf numFmtId="1" fontId="2" fillId="2" borderId="1" xfId="0" applyNumberFormat="1" applyFont="1" applyFill="1" applyBorder="1" applyProtection="1">
      <protection locked="0"/>
    </xf>
    <xf numFmtId="0" fontId="3" fillId="0" borderId="0" xfId="0" applyFont="1" applyBorder="1" applyAlignment="1" applyProtection="1">
      <alignment horizontal="center"/>
      <protection locked="0"/>
    </xf>
    <xf numFmtId="2" fontId="3" fillId="0" borderId="1" xfId="0" applyNumberFormat="1" applyFont="1" applyBorder="1"/>
    <xf numFmtId="0" fontId="3" fillId="0" borderId="0" xfId="0" applyFont="1" applyBorder="1" applyAlignment="1">
      <alignment horizontal="center"/>
    </xf>
    <xf numFmtId="2" fontId="2" fillId="3" borderId="1" xfId="0" applyNumberFormat="1" applyFont="1" applyFill="1" applyBorder="1"/>
    <xf numFmtId="0" fontId="3" fillId="0" borderId="0" xfId="0" applyFont="1"/>
    <xf numFmtId="0" fontId="4" fillId="0" borderId="1" xfId="0" applyFont="1" applyBorder="1"/>
    <xf numFmtId="0" fontId="2" fillId="4" borderId="1" xfId="0" applyFont="1" applyFill="1" applyBorder="1" applyProtection="1">
      <protection locked="0"/>
    </xf>
    <xf numFmtId="0" fontId="2" fillId="0" borderId="1" xfId="0" applyFont="1" applyBorder="1" applyProtection="1"/>
    <xf numFmtId="1" fontId="2" fillId="4" borderId="1" xfId="0" applyNumberFormat="1" applyFont="1" applyFill="1" applyBorder="1" applyProtection="1">
      <protection locked="0"/>
    </xf>
    <xf numFmtId="0" fontId="2" fillId="0" borderId="1" xfId="0" applyFont="1" applyBorder="1"/>
    <xf numFmtId="0" fontId="4" fillId="0" borderId="1" xfId="0" applyFont="1" applyFill="1" applyBorder="1"/>
    <xf numFmtId="0" fontId="3" fillId="0" borderId="1" xfId="0" applyFont="1" applyBorder="1"/>
    <xf numFmtId="0" fontId="5" fillId="0" borderId="1" xfId="0" applyFont="1" applyBorder="1"/>
    <xf numFmtId="1" fontId="2" fillId="2" borderId="1" xfId="0" applyNumberFormat="1" applyFont="1" applyFill="1" applyBorder="1"/>
    <xf numFmtId="0" fontId="1" fillId="0" borderId="1" xfId="0" applyFont="1" applyBorder="1"/>
    <xf numFmtId="0" fontId="5" fillId="0" borderId="1" xfId="0" applyFont="1" applyFill="1" applyBorder="1" applyProtection="1">
      <protection locked="0"/>
    </xf>
    <xf numFmtId="0" fontId="7" fillId="0" borderId="1" xfId="0" applyFont="1" applyFill="1" applyBorder="1"/>
    <xf numFmtId="0" fontId="7" fillId="0" borderId="1" xfId="0" applyFont="1" applyBorder="1"/>
    <xf numFmtId="0" fontId="3" fillId="0" borderId="0" xfId="0" applyFont="1" applyFill="1" applyBorder="1" applyAlignment="1" applyProtection="1">
      <alignment horizontal="center"/>
      <protection locked="0"/>
    </xf>
    <xf numFmtId="0" fontId="2" fillId="5" borderId="1" xfId="0" applyFont="1" applyFill="1" applyBorder="1"/>
    <xf numFmtId="0" fontId="2" fillId="6" borderId="1" xfId="0" applyFont="1" applyFill="1" applyBorder="1"/>
    <xf numFmtId="164" fontId="3" fillId="0" borderId="1" xfId="0" applyNumberFormat="1" applyFont="1" applyBorder="1"/>
    <xf numFmtId="0" fontId="0" fillId="0" borderId="0" xfId="0" applyBorder="1"/>
    <xf numFmtId="2" fontId="0" fillId="0" borderId="0" xfId="0" applyNumberFormat="1"/>
    <xf numFmtId="0" fontId="8" fillId="0" borderId="1" xfId="0" applyFont="1" applyBorder="1"/>
    <xf numFmtId="0" fontId="8" fillId="0" borderId="0" xfId="0" applyFont="1"/>
    <xf numFmtId="0" fontId="9" fillId="4" borderId="1" xfId="0" applyFont="1" applyFill="1" applyBorder="1" applyProtection="1">
      <protection locked="0"/>
    </xf>
    <xf numFmtId="1" fontId="9" fillId="4" borderId="1" xfId="0" applyNumberFormat="1" applyFont="1" applyFill="1" applyBorder="1" applyProtection="1">
      <protection locked="0"/>
    </xf>
    <xf numFmtId="0" fontId="5" fillId="0" borderId="0" xfId="0" applyFont="1"/>
    <xf numFmtId="0" fontId="2" fillId="0" borderId="1" xfId="0" applyFont="1" applyFill="1" applyBorder="1" applyProtection="1"/>
    <xf numFmtId="0" fontId="0" fillId="0" borderId="0" xfId="0" applyFill="1"/>
    <xf numFmtId="0" fontId="0" fillId="0" borderId="0" xfId="0" applyFill="1" applyBorder="1"/>
    <xf numFmtId="1" fontId="2" fillId="0" borderId="1" xfId="0" applyNumberFormat="1" applyFont="1" applyFill="1" applyBorder="1" applyProtection="1">
      <protection locked="0"/>
    </xf>
    <xf numFmtId="0" fontId="4" fillId="0" borderId="0" xfId="0" applyFont="1" applyFill="1" applyBorder="1"/>
    <xf numFmtId="1" fontId="2" fillId="0" borderId="0" xfId="0" applyNumberFormat="1" applyFont="1" applyFill="1" applyBorder="1"/>
    <xf numFmtId="0" fontId="4" fillId="0" borderId="2" xfId="0" applyFont="1" applyFill="1" applyBorder="1"/>
    <xf numFmtId="0" fontId="4" fillId="0" borderId="0" xfId="0" applyFont="1"/>
    <xf numFmtId="0" fontId="2" fillId="7" borderId="1" xfId="0" applyFont="1" applyFill="1" applyBorder="1"/>
    <xf numFmtId="2" fontId="2" fillId="7" borderId="1" xfId="0" applyNumberFormat="1" applyFont="1" applyFill="1" applyBorder="1"/>
    <xf numFmtId="2" fontId="2" fillId="8" borderId="1" xfId="0" applyNumberFormat="1" applyFont="1" applyFill="1" applyBorder="1"/>
    <xf numFmtId="1" fontId="2" fillId="0" borderId="1" xfId="0" applyNumberFormat="1" applyFont="1" applyBorder="1" applyProtection="1"/>
    <xf numFmtId="1" fontId="3" fillId="0" borderId="0" xfId="0" applyNumberFormat="1" applyFont="1" applyBorder="1" applyAlignment="1" applyProtection="1">
      <alignment horizontal="center"/>
      <protection locked="0"/>
    </xf>
    <xf numFmtId="1" fontId="3" fillId="0" borderId="0" xfId="0" applyNumberFormat="1" applyFont="1"/>
    <xf numFmtId="1" fontId="2" fillId="0" borderId="1" xfId="0" applyNumberFormat="1" applyFont="1" applyBorder="1"/>
    <xf numFmtId="1" fontId="0" fillId="0" borderId="0" xfId="0" applyNumberFormat="1"/>
    <xf numFmtId="1" fontId="2" fillId="9" borderId="1" xfId="0" applyNumberFormat="1" applyFont="1" applyFill="1" applyBorder="1" applyProtection="1">
      <protection locked="0"/>
    </xf>
    <xf numFmtId="0" fontId="3" fillId="0" borderId="0" xfId="0" applyFont="1" applyAlignment="1">
      <alignment horizontal="center"/>
    </xf>
    <xf numFmtId="0" fontId="2" fillId="0" borderId="1" xfId="0" applyFont="1" applyBorder="1" applyAlignment="1" applyProtection="1">
      <alignment horizontal="center"/>
    </xf>
    <xf numFmtId="1" fontId="2" fillId="2" borderId="1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8" fillId="0" borderId="0" xfId="0" applyFont="1" applyBorder="1" applyAlignment="1">
      <alignment horizontal="center"/>
    </xf>
    <xf numFmtId="1" fontId="2" fillId="0" borderId="0" xfId="0" applyNumberFormat="1" applyFont="1" applyFill="1" applyBorder="1" applyAlignment="1">
      <alignment horizontal="center"/>
    </xf>
    <xf numFmtId="2" fontId="2" fillId="0" borderId="0" xfId="0" applyNumberFormat="1" applyFont="1" applyFill="1" applyBorder="1"/>
    <xf numFmtId="0" fontId="10" fillId="0" borderId="2" xfId="0" applyFont="1" applyFill="1" applyBorder="1"/>
    <xf numFmtId="0" fontId="3" fillId="0" borderId="0" xfId="0" applyFont="1" applyFill="1"/>
    <xf numFmtId="1" fontId="0" fillId="0" borderId="0" xfId="0" applyNumberFormat="1" applyFill="1"/>
    <xf numFmtId="0" fontId="2" fillId="0" borderId="0" xfId="0" applyFont="1" applyFill="1"/>
    <xf numFmtId="0" fontId="2" fillId="0" borderId="0" xfId="0" applyFont="1" applyFill="1" applyBorder="1"/>
    <xf numFmtId="2" fontId="2" fillId="0" borderId="3" xfId="0" applyNumberFormat="1" applyFont="1" applyFill="1" applyBorder="1"/>
    <xf numFmtId="0" fontId="0" fillId="0" borderId="4" xfId="0" applyFill="1" applyBorder="1"/>
    <xf numFmtId="2" fontId="11" fillId="0" borderId="1" xfId="0" applyNumberFormat="1" applyFont="1" applyBorder="1"/>
    <xf numFmtId="2" fontId="9" fillId="0" borderId="0" xfId="0" applyNumberFormat="1" applyFont="1" applyFill="1" applyBorder="1"/>
    <xf numFmtId="2" fontId="9" fillId="0" borderId="0" xfId="0" applyNumberFormat="1" applyFont="1" applyFill="1" applyBorder="1" applyAlignment="1">
      <alignment horizontal="center"/>
    </xf>
    <xf numFmtId="0" fontId="8" fillId="0" borderId="0" xfId="0" applyFont="1" applyFill="1" applyAlignment="1">
      <alignment horizontal="center"/>
    </xf>
    <xf numFmtId="0" fontId="5" fillId="0" borderId="0" xfId="0" applyFont="1" applyFill="1"/>
    <xf numFmtId="0" fontId="10" fillId="0" borderId="1" xfId="0" applyFont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2" fillId="11" borderId="1" xfId="0" applyFont="1" applyFill="1" applyBorder="1" applyProtection="1">
      <protection locked="0"/>
    </xf>
    <xf numFmtId="0" fontId="0" fillId="0" borderId="0" xfId="0" applyProtection="1">
      <protection locked="0"/>
    </xf>
    <xf numFmtId="0" fontId="12" fillId="0" borderId="0" xfId="0" applyFont="1" applyProtection="1">
      <protection locked="0"/>
    </xf>
    <xf numFmtId="0" fontId="12" fillId="0" borderId="1" xfId="0" applyFont="1" applyBorder="1" applyAlignment="1" applyProtection="1">
      <alignment horizontal="center"/>
    </xf>
    <xf numFmtId="0" fontId="11" fillId="0" borderId="1" xfId="0" applyFont="1" applyBorder="1" applyProtection="1"/>
    <xf numFmtId="0" fontId="14" fillId="12" borderId="1" xfId="0" applyFont="1" applyFill="1" applyBorder="1" applyProtection="1"/>
    <xf numFmtId="0" fontId="3" fillId="0" borderId="0" xfId="0" applyFont="1" applyBorder="1"/>
    <xf numFmtId="0" fontId="2" fillId="8" borderId="1" xfId="0" applyFont="1" applyFill="1" applyBorder="1" applyAlignment="1">
      <alignment horizontal="center"/>
    </xf>
    <xf numFmtId="0" fontId="0" fillId="8" borderId="0" xfId="0" applyFill="1"/>
    <xf numFmtId="1" fontId="0" fillId="8" borderId="0" xfId="0" applyNumberFormat="1" applyFill="1" applyBorder="1" applyAlignment="1">
      <alignment horizontal="center"/>
    </xf>
    <xf numFmtId="0" fontId="2" fillId="8" borderId="1" xfId="0" applyFont="1" applyFill="1" applyBorder="1" applyAlignment="1"/>
    <xf numFmtId="0" fontId="0" fillId="0" borderId="0" xfId="0" applyAlignment="1"/>
    <xf numFmtId="0" fontId="6" fillId="8" borderId="1" xfId="0" applyFont="1" applyFill="1" applyBorder="1" applyAlignment="1">
      <alignment horizontal="center"/>
    </xf>
    <xf numFmtId="0" fontId="6" fillId="8" borderId="1" xfId="0" applyFont="1" applyFill="1" applyBorder="1" applyAlignment="1"/>
    <xf numFmtId="0" fontId="3" fillId="8" borderId="6" xfId="0" applyFont="1" applyFill="1" applyBorder="1" applyAlignment="1"/>
    <xf numFmtId="1" fontId="2" fillId="2" borderId="7" xfId="0" applyNumberFormat="1" applyFont="1" applyFill="1" applyBorder="1" applyProtection="1">
      <protection locked="0"/>
    </xf>
    <xf numFmtId="0" fontId="0" fillId="0" borderId="7" xfId="0" applyBorder="1"/>
    <xf numFmtId="0" fontId="0" fillId="8" borderId="5" xfId="0" applyFill="1" applyBorder="1"/>
    <xf numFmtId="0" fontId="2" fillId="8" borderId="8" xfId="0" applyFont="1" applyFill="1" applyBorder="1" applyAlignment="1"/>
    <xf numFmtId="2" fontId="0" fillId="0" borderId="7" xfId="0" applyNumberFormat="1" applyBorder="1"/>
    <xf numFmtId="0" fontId="6" fillId="8" borderId="8" xfId="0" applyFont="1" applyFill="1" applyBorder="1" applyAlignment="1">
      <alignment horizontal="right"/>
    </xf>
    <xf numFmtId="0" fontId="6" fillId="8" borderId="6" xfId="0" applyFont="1" applyFill="1" applyBorder="1" applyAlignment="1">
      <alignment horizontal="right"/>
    </xf>
    <xf numFmtId="0" fontId="3" fillId="0" borderId="0" xfId="0" applyFont="1" applyFill="1" applyBorder="1"/>
    <xf numFmtId="1" fontId="2" fillId="13" borderId="0" xfId="0" applyNumberFormat="1" applyFont="1" applyFill="1" applyBorder="1" applyAlignment="1">
      <alignment horizontal="center"/>
    </xf>
    <xf numFmtId="0" fontId="15" fillId="0" borderId="1" xfId="0" applyFont="1" applyFill="1" applyBorder="1"/>
    <xf numFmtId="0" fontId="17" fillId="0" borderId="1" xfId="0" applyFont="1" applyBorder="1"/>
    <xf numFmtId="0" fontId="15" fillId="0" borderId="1" xfId="0" applyFont="1" applyBorder="1"/>
    <xf numFmtId="0" fontId="16" fillId="0" borderId="1" xfId="0" applyFont="1" applyBorder="1"/>
    <xf numFmtId="1" fontId="17" fillId="0" borderId="1" xfId="0" applyNumberFormat="1" applyFont="1" applyBorder="1"/>
    <xf numFmtId="0" fontId="18" fillId="0" borderId="1" xfId="0" applyFont="1" applyBorder="1"/>
    <xf numFmtId="1" fontId="19" fillId="10" borderId="1" xfId="0" applyNumberFormat="1" applyFont="1" applyFill="1" applyBorder="1" applyAlignment="1">
      <alignment horizontal="center"/>
    </xf>
    <xf numFmtId="0" fontId="3" fillId="13" borderId="0" xfId="0" applyFont="1" applyFill="1" applyBorder="1" applyAlignment="1"/>
    <xf numFmtId="0" fontId="2" fillId="8" borderId="5" xfId="0" applyFont="1" applyFill="1" applyBorder="1" applyAlignment="1">
      <alignment horizontal="center"/>
    </xf>
    <xf numFmtId="1" fontId="11" fillId="0" borderId="0" xfId="0" applyNumberFormat="1" applyFont="1" applyBorder="1" applyAlignment="1" applyProtection="1">
      <alignment horizontal="center"/>
      <protection locked="0"/>
    </xf>
    <xf numFmtId="2" fontId="11" fillId="0" borderId="0" xfId="0" applyNumberFormat="1" applyFont="1" applyFill="1"/>
    <xf numFmtId="2" fontId="11" fillId="0" borderId="0" xfId="0" applyNumberFormat="1" applyFont="1" applyFill="1" applyBorder="1"/>
    <xf numFmtId="0" fontId="10" fillId="0" borderId="1" xfId="0" applyFont="1" applyBorder="1"/>
    <xf numFmtId="0" fontId="11" fillId="0" borderId="0" xfId="0" applyFont="1" applyFill="1"/>
    <xf numFmtId="2" fontId="2" fillId="0" borderId="1" xfId="0" applyNumberFormat="1" applyFont="1" applyFill="1" applyBorder="1"/>
    <xf numFmtId="2" fontId="20" fillId="0" borderId="1" xfId="0" applyNumberFormat="1" applyFont="1" applyBorder="1"/>
    <xf numFmtId="1" fontId="2" fillId="10" borderId="1" xfId="0" applyNumberFormat="1" applyFont="1" applyFill="1" applyBorder="1"/>
    <xf numFmtId="2" fontId="11" fillId="0" borderId="1" xfId="0" applyNumberFormat="1" applyFont="1" applyBorder="1" applyAlignment="1">
      <alignment horizontal="center"/>
    </xf>
    <xf numFmtId="0" fontId="2" fillId="0" borderId="4" xfId="0" applyFont="1" applyFill="1" applyBorder="1" applyAlignment="1">
      <alignment horizontal="left"/>
    </xf>
    <xf numFmtId="0" fontId="2" fillId="0" borderId="0" xfId="0" applyFont="1" applyFill="1" applyBorder="1" applyAlignment="1"/>
    <xf numFmtId="0" fontId="3" fillId="0" borderId="0" xfId="0" applyFont="1" applyFill="1" applyBorder="1" applyAlignment="1"/>
    <xf numFmtId="0" fontId="8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8" fillId="0" borderId="0" xfId="0" applyFont="1" applyFill="1" applyBorder="1"/>
    <xf numFmtId="0" fontId="2" fillId="0" borderId="0" xfId="0" applyFont="1" applyFill="1" applyBorder="1" applyAlignment="1">
      <alignment horizontal="center"/>
    </xf>
    <xf numFmtId="1" fontId="2" fillId="0" borderId="0" xfId="0" applyNumberFormat="1" applyFont="1" applyFill="1" applyBorder="1" applyProtection="1">
      <protection locked="0"/>
    </xf>
    <xf numFmtId="0" fontId="10" fillId="0" borderId="0" xfId="0" applyFont="1" applyFill="1" applyBorder="1" applyAlignment="1">
      <alignment horizontal="center"/>
    </xf>
    <xf numFmtId="0" fontId="9" fillId="0" borderId="0" xfId="0" applyFont="1" applyFill="1" applyBorder="1" applyProtection="1">
      <protection locked="0"/>
    </xf>
    <xf numFmtId="0" fontId="9" fillId="0" borderId="0" xfId="0" applyFont="1" applyFill="1" applyBorder="1" applyAlignment="1" applyProtection="1">
      <alignment horizontal="center"/>
    </xf>
    <xf numFmtId="1" fontId="9" fillId="0" borderId="0" xfId="0" applyNumberFormat="1" applyFont="1" applyFill="1" applyBorder="1" applyProtection="1">
      <protection locked="0"/>
    </xf>
    <xf numFmtId="1" fontId="19" fillId="0" borderId="0" xfId="0" applyNumberFormat="1" applyFont="1" applyFill="1" applyBorder="1" applyAlignment="1">
      <alignment horizontal="center"/>
    </xf>
    <xf numFmtId="0" fontId="15" fillId="0" borderId="0" xfId="0" applyFont="1" applyFill="1" applyBorder="1"/>
    <xf numFmtId="0" fontId="17" fillId="0" borderId="0" xfId="0" applyFont="1" applyFill="1" applyBorder="1"/>
    <xf numFmtId="1" fontId="12" fillId="0" borderId="7" xfId="0" applyNumberFormat="1" applyFont="1" applyFill="1" applyBorder="1" applyProtection="1">
      <protection locked="0"/>
    </xf>
    <xf numFmtId="0" fontId="9" fillId="0" borderId="1" xfId="0" applyFont="1" applyBorder="1" applyAlignment="1" applyProtection="1">
      <alignment horizontal="right"/>
    </xf>
    <xf numFmtId="1" fontId="19" fillId="10" borderId="1" xfId="0" applyNumberFormat="1" applyFont="1" applyFill="1" applyBorder="1" applyAlignment="1">
      <alignment horizontal="right"/>
    </xf>
    <xf numFmtId="1" fontId="2" fillId="0" borderId="7" xfId="0" applyNumberFormat="1" applyFont="1" applyFill="1" applyBorder="1" applyProtection="1">
      <protection locked="0"/>
    </xf>
    <xf numFmtId="0" fontId="2" fillId="8" borderId="5" xfId="0" applyFont="1" applyFill="1" applyBorder="1"/>
    <xf numFmtId="0" fontId="2" fillId="0" borderId="1" xfId="0" applyFont="1" applyFill="1" applyBorder="1"/>
    <xf numFmtId="0" fontId="15" fillId="0" borderId="4" xfId="0" applyFont="1" applyFill="1" applyBorder="1"/>
    <xf numFmtId="0" fontId="17" fillId="0" borderId="0" xfId="0" applyFont="1" applyBorder="1"/>
    <xf numFmtId="0" fontId="20" fillId="0" borderId="7" xfId="0" applyFont="1" applyBorder="1"/>
    <xf numFmtId="0" fontId="20" fillId="0" borderId="1" xfId="0" applyFont="1" applyFill="1" applyBorder="1"/>
    <xf numFmtId="0" fontId="20" fillId="0" borderId="4" xfId="0" applyFont="1" applyFill="1" applyBorder="1" applyAlignment="1"/>
    <xf numFmtId="1" fontId="6" fillId="10" borderId="0" xfId="0" applyNumberFormat="1" applyFont="1" applyFill="1"/>
    <xf numFmtId="0" fontId="6" fillId="8" borderId="9" xfId="0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2" fillId="6" borderId="4" xfId="0" applyFont="1" applyFill="1" applyBorder="1" applyAlignment="1"/>
    <xf numFmtId="0" fontId="0" fillId="0" borderId="0" xfId="0" applyAlignment="1"/>
    <xf numFmtId="0" fontId="2" fillId="7" borderId="4" xfId="0" applyFont="1" applyFill="1" applyBorder="1" applyAlignment="1"/>
    <xf numFmtId="0" fontId="13" fillId="0" borderId="1" xfId="0" applyFont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2" fillId="0" borderId="1" xfId="0" applyFont="1" applyBorder="1" applyAlignment="1" applyProtection="1">
      <alignment horizontal="right"/>
    </xf>
    <xf numFmtId="1" fontId="2" fillId="2" borderId="1" xfId="0" applyNumberFormat="1" applyFont="1" applyFill="1" applyBorder="1" applyAlignment="1">
      <alignment horizontal="right"/>
    </xf>
    <xf numFmtId="0" fontId="2" fillId="8" borderId="5" xfId="0" applyFont="1" applyFill="1" applyBorder="1" applyAlignment="1">
      <alignment horizontal="left"/>
    </xf>
    <xf numFmtId="0" fontId="3" fillId="8" borderId="8" xfId="0" applyFont="1" applyFill="1" applyBorder="1" applyAlignment="1"/>
    <xf numFmtId="2" fontId="11" fillId="0" borderId="0" xfId="0" applyNumberFormat="1" applyFont="1" applyBorder="1" applyAlignment="1">
      <alignment horizontal="center"/>
    </xf>
    <xf numFmtId="2" fontId="11" fillId="0" borderId="0" xfId="0" applyNumberFormat="1" applyFont="1" applyBorder="1"/>
    <xf numFmtId="2" fontId="11" fillId="0" borderId="1" xfId="0" applyNumberFormat="1" applyFont="1" applyFill="1" applyBorder="1"/>
    <xf numFmtId="0" fontId="2" fillId="0" borderId="0" xfId="0" applyFont="1" applyBorder="1" applyAlignment="1" applyProtection="1">
      <alignment horizontal="right"/>
    </xf>
    <xf numFmtId="1" fontId="2" fillId="4" borderId="5" xfId="0" applyNumberFormat="1" applyFont="1" applyFill="1" applyBorder="1" applyProtection="1">
      <protection locked="0"/>
    </xf>
    <xf numFmtId="0" fontId="2" fillId="0" borderId="11" xfId="0" applyFont="1" applyBorder="1" applyProtection="1"/>
    <xf numFmtId="0" fontId="2" fillId="0" borderId="0" xfId="0" applyFont="1" applyBorder="1" applyProtection="1"/>
    <xf numFmtId="1" fontId="2" fillId="0" borderId="0" xfId="0" applyNumberFormat="1" applyFont="1" applyBorder="1" applyProtection="1"/>
    <xf numFmtId="0" fontId="9" fillId="0" borderId="0" xfId="0" applyFont="1" applyBorder="1" applyAlignment="1" applyProtection="1">
      <alignment horizontal="right"/>
    </xf>
    <xf numFmtId="0" fontId="2" fillId="0" borderId="0" xfId="0" applyFont="1" applyFill="1" applyBorder="1" applyProtection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CC99FF"/>
      <color rgb="FF9966FF"/>
      <color rgb="FFA365D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08"/>
  <sheetViews>
    <sheetView topLeftCell="A35" workbookViewId="0">
      <selection activeCell="C79" sqref="C79"/>
    </sheetView>
  </sheetViews>
  <sheetFormatPr defaultRowHeight="12.75" x14ac:dyDescent="0.35"/>
  <cols>
    <col min="1" max="1" width="12.1328125" bestFit="1" customWidth="1"/>
    <col min="2" max="2" width="8.59765625" customWidth="1"/>
    <col min="3" max="3" width="7.6640625" style="48" customWidth="1"/>
  </cols>
  <sheetData>
    <row r="1" spans="1:3" ht="17.649999999999999" x14ac:dyDescent="0.5">
      <c r="A1" s="79"/>
      <c r="B1" s="78" t="s">
        <v>23</v>
      </c>
      <c r="C1" s="80"/>
    </row>
    <row r="2" spans="1:3" x14ac:dyDescent="0.35">
      <c r="A2" s="1"/>
      <c r="B2" s="2"/>
      <c r="C2" s="1"/>
    </row>
    <row r="3" spans="1:3" ht="17.649999999999999" x14ac:dyDescent="0.5">
      <c r="A3" s="9" t="s">
        <v>0</v>
      </c>
      <c r="B3" s="3">
        <f>C26</f>
        <v>147</v>
      </c>
      <c r="C3" s="64"/>
    </row>
    <row r="4" spans="1:3" ht="12" customHeight="1" x14ac:dyDescent="0.45">
      <c r="A4" s="9"/>
      <c r="B4" s="5"/>
      <c r="C4" s="104"/>
    </row>
    <row r="5" spans="1:3" ht="17.649999999999999" x14ac:dyDescent="0.5">
      <c r="A5" s="69">
        <v>20</v>
      </c>
      <c r="B5" s="42">
        <f>B3/C5</f>
        <v>42.608695652173914</v>
      </c>
      <c r="C5" s="106">
        <v>3.45</v>
      </c>
    </row>
    <row r="6" spans="1:3" ht="17.649999999999999" x14ac:dyDescent="0.5">
      <c r="A6" s="69">
        <v>16</v>
      </c>
      <c r="B6" s="43">
        <f>B3/C6</f>
        <v>45.9375</v>
      </c>
      <c r="C6" s="106">
        <v>3.2</v>
      </c>
    </row>
    <row r="7" spans="1:3" ht="17.649999999999999" x14ac:dyDescent="0.5">
      <c r="A7" s="69">
        <v>12</v>
      </c>
      <c r="B7" s="42">
        <f>B3/C7</f>
        <v>49.83050847457627</v>
      </c>
      <c r="C7" s="105">
        <v>2.95</v>
      </c>
    </row>
    <row r="8" spans="1:3" ht="17.649999999999999" x14ac:dyDescent="0.5">
      <c r="A8" s="70">
        <v>8</v>
      </c>
      <c r="B8" s="43">
        <f>B3/C8</f>
        <v>59.999999999999993</v>
      </c>
      <c r="C8" s="106">
        <v>2.4500000000000002</v>
      </c>
    </row>
    <row r="9" spans="1:3" ht="17.649999999999999" x14ac:dyDescent="0.5">
      <c r="A9" s="70">
        <v>4</v>
      </c>
      <c r="B9" s="42">
        <f>B3/C9</f>
        <v>66.818181818181813</v>
      </c>
      <c r="C9" s="106">
        <v>2.2000000000000002</v>
      </c>
    </row>
    <row r="10" spans="1:3" ht="12" customHeight="1" x14ac:dyDescent="0.35">
      <c r="C10" s="59"/>
    </row>
    <row r="11" spans="1:3" ht="17.25" x14ac:dyDescent="0.45">
      <c r="A11" s="9" t="s">
        <v>1</v>
      </c>
      <c r="B11" s="8"/>
      <c r="C11" s="46"/>
    </row>
    <row r="12" spans="1:3" ht="17.649999999999999" x14ac:dyDescent="0.5">
      <c r="A12" s="9" t="s">
        <v>2</v>
      </c>
      <c r="B12" s="12">
        <v>16</v>
      </c>
      <c r="C12" s="44">
        <f>PRODUCT(B12-1,7)</f>
        <v>105</v>
      </c>
    </row>
    <row r="13" spans="1:3" ht="17.649999999999999" x14ac:dyDescent="0.5">
      <c r="A13" s="9" t="s">
        <v>3</v>
      </c>
      <c r="B13" s="12">
        <v>0</v>
      </c>
      <c r="C13" s="44">
        <f>B13*3</f>
        <v>0</v>
      </c>
    </row>
    <row r="14" spans="1:3" ht="17.649999999999999" x14ac:dyDescent="0.5">
      <c r="A14" s="9" t="s">
        <v>4</v>
      </c>
      <c r="B14" s="12">
        <v>2</v>
      </c>
      <c r="C14" s="44">
        <f>B14*5</f>
        <v>10</v>
      </c>
    </row>
    <row r="15" spans="1:3" ht="17.649999999999999" x14ac:dyDescent="0.5">
      <c r="A15" s="9" t="s">
        <v>5</v>
      </c>
      <c r="B15" s="12">
        <v>1</v>
      </c>
      <c r="C15" s="44">
        <f>B15*7</f>
        <v>7</v>
      </c>
    </row>
    <row r="16" spans="1:3" ht="17.649999999999999" x14ac:dyDescent="0.5">
      <c r="A16" s="9" t="s">
        <v>6</v>
      </c>
      <c r="B16" s="12">
        <v>1</v>
      </c>
      <c r="C16" s="44">
        <f>B16*12</f>
        <v>12</v>
      </c>
    </row>
    <row r="17" spans="1:3" ht="17.649999999999999" x14ac:dyDescent="0.5">
      <c r="A17" s="9" t="s">
        <v>7</v>
      </c>
      <c r="B17" s="12">
        <v>1</v>
      </c>
      <c r="C17" s="44">
        <f>B17*5</f>
        <v>5</v>
      </c>
    </row>
    <row r="18" spans="1:3" ht="17.649999999999999" x14ac:dyDescent="0.5">
      <c r="A18" s="9" t="s">
        <v>21</v>
      </c>
      <c r="B18" s="12">
        <v>0</v>
      </c>
      <c r="C18" s="44">
        <f>B18*4</f>
        <v>0</v>
      </c>
    </row>
    <row r="19" spans="1:3" ht="17.649999999999999" x14ac:dyDescent="0.5">
      <c r="A19" s="9" t="s">
        <v>22</v>
      </c>
      <c r="B19" s="49">
        <v>1</v>
      </c>
      <c r="C19" s="47">
        <f>B19*8</f>
        <v>8</v>
      </c>
    </row>
    <row r="20" spans="1:3" ht="17.649999999999999" x14ac:dyDescent="0.5">
      <c r="A20" s="9" t="s">
        <v>36</v>
      </c>
      <c r="B20" s="12">
        <v>0</v>
      </c>
      <c r="C20" s="44">
        <f>B20*3</f>
        <v>0</v>
      </c>
    </row>
    <row r="21" spans="1:3" ht="17.649999999999999" x14ac:dyDescent="0.5">
      <c r="A21" s="9" t="s">
        <v>55</v>
      </c>
      <c r="B21" s="12">
        <v>0</v>
      </c>
      <c r="C21" s="44">
        <f>B21*5</f>
        <v>0</v>
      </c>
    </row>
    <row r="22" spans="1:3" ht="17.649999999999999" x14ac:dyDescent="0.5">
      <c r="A22" s="9" t="s">
        <v>43</v>
      </c>
      <c r="B22" s="12">
        <v>10</v>
      </c>
      <c r="C22" s="159"/>
    </row>
    <row r="23" spans="1:3" ht="17.649999999999999" x14ac:dyDescent="0.5">
      <c r="A23" s="9" t="s">
        <v>44</v>
      </c>
      <c r="B23" s="12">
        <v>5</v>
      </c>
      <c r="C23" s="159"/>
    </row>
    <row r="24" spans="1:3" ht="17.649999999999999" x14ac:dyDescent="0.5">
      <c r="A24" s="9" t="s">
        <v>54</v>
      </c>
      <c r="B24" s="12">
        <v>0</v>
      </c>
      <c r="C24" s="44">
        <f>B24*2</f>
        <v>0</v>
      </c>
    </row>
    <row r="25" spans="1:3" ht="18" customHeight="1" x14ac:dyDescent="0.5">
      <c r="A25" s="14" t="s">
        <v>26</v>
      </c>
      <c r="B25" s="12">
        <v>0</v>
      </c>
      <c r="C25" s="47">
        <f>B25*1</f>
        <v>0</v>
      </c>
    </row>
    <row r="26" spans="1:3" ht="17.649999999999999" x14ac:dyDescent="0.5">
      <c r="A26" s="14" t="s">
        <v>0</v>
      </c>
      <c r="B26" s="16"/>
      <c r="C26" s="17">
        <f>SUM(C12:C25)</f>
        <v>147</v>
      </c>
    </row>
    <row r="27" spans="1:3" ht="15" customHeight="1" x14ac:dyDescent="0.4">
      <c r="A27" s="97" t="s">
        <v>45</v>
      </c>
      <c r="B27" s="99">
        <f>SUM(B13:B23)</f>
        <v>21</v>
      </c>
    </row>
    <row r="29" spans="1:3" ht="17.649999999999999" x14ac:dyDescent="0.5">
      <c r="A29" s="79"/>
      <c r="B29" s="78" t="s">
        <v>24</v>
      </c>
      <c r="C29" s="81"/>
    </row>
    <row r="30" spans="1:3" x14ac:dyDescent="0.35">
      <c r="A30" s="1"/>
      <c r="B30" s="2"/>
      <c r="C30" s="107"/>
    </row>
    <row r="31" spans="1:3" ht="17.649999999999999" x14ac:dyDescent="0.5">
      <c r="A31" s="9" t="s">
        <v>0</v>
      </c>
      <c r="B31" s="3">
        <f>C54</f>
        <v>180</v>
      </c>
      <c r="C31" s="64"/>
    </row>
    <row r="32" spans="1:3" ht="17.25" x14ac:dyDescent="0.45">
      <c r="A32" s="9"/>
      <c r="B32" s="5"/>
      <c r="C32" s="4"/>
    </row>
    <row r="33" spans="1:3" ht="17.649999999999999" x14ac:dyDescent="0.5">
      <c r="A33" s="69">
        <v>20</v>
      </c>
      <c r="B33" s="42">
        <f>B31/3.25</f>
        <v>55.384615384615387</v>
      </c>
      <c r="C33" s="106">
        <v>3.1</v>
      </c>
    </row>
    <row r="34" spans="1:3" ht="17.649999999999999" x14ac:dyDescent="0.5">
      <c r="A34" s="69">
        <v>16</v>
      </c>
      <c r="B34" s="43">
        <f>B31/C34</f>
        <v>62.068965517241381</v>
      </c>
      <c r="C34" s="106">
        <v>2.9</v>
      </c>
    </row>
    <row r="35" spans="1:3" ht="17.649999999999999" x14ac:dyDescent="0.5">
      <c r="A35" s="69">
        <v>12</v>
      </c>
      <c r="B35" s="7">
        <f>B31/C35</f>
        <v>67.924528301886795</v>
      </c>
      <c r="C35" s="108">
        <v>2.65</v>
      </c>
    </row>
    <row r="36" spans="1:3" ht="17.649999999999999" x14ac:dyDescent="0.5">
      <c r="A36" s="70">
        <v>8</v>
      </c>
      <c r="B36" s="43">
        <f>B31/C36</f>
        <v>81.818181818181813</v>
      </c>
      <c r="C36" s="106">
        <v>2.2000000000000002</v>
      </c>
    </row>
    <row r="37" spans="1:3" ht="17.649999999999999" x14ac:dyDescent="0.5">
      <c r="A37" s="70">
        <v>4</v>
      </c>
      <c r="B37" s="42">
        <f>B31/C37</f>
        <v>90</v>
      </c>
      <c r="C37" s="106">
        <v>2</v>
      </c>
    </row>
    <row r="38" spans="1:3" x14ac:dyDescent="0.35">
      <c r="C38" s="34"/>
    </row>
    <row r="39" spans="1:3" ht="17.25" x14ac:dyDescent="0.45">
      <c r="A39" s="9" t="s">
        <v>1</v>
      </c>
      <c r="B39" s="8"/>
      <c r="C39" s="8"/>
    </row>
    <row r="40" spans="1:3" ht="17.649999999999999" x14ac:dyDescent="0.5">
      <c r="A40" s="9" t="s">
        <v>2</v>
      </c>
      <c r="B40" s="10">
        <v>20</v>
      </c>
      <c r="C40" s="11">
        <f>PRODUCT(B40-1,7)</f>
        <v>133</v>
      </c>
    </row>
    <row r="41" spans="1:3" ht="17.649999999999999" x14ac:dyDescent="0.5">
      <c r="A41" s="9" t="s">
        <v>3</v>
      </c>
      <c r="B41" s="10">
        <v>0</v>
      </c>
      <c r="C41" s="11">
        <f>B41*3</f>
        <v>0</v>
      </c>
    </row>
    <row r="42" spans="1:3" ht="17.649999999999999" x14ac:dyDescent="0.5">
      <c r="A42" s="9" t="s">
        <v>4</v>
      </c>
      <c r="B42" s="10">
        <v>3</v>
      </c>
      <c r="C42" s="11">
        <f>B42*5</f>
        <v>15</v>
      </c>
    </row>
    <row r="43" spans="1:3" ht="17.649999999999999" x14ac:dyDescent="0.5">
      <c r="A43" s="9" t="s">
        <v>5</v>
      </c>
      <c r="B43" s="12">
        <v>1</v>
      </c>
      <c r="C43" s="11">
        <f>B43*7</f>
        <v>7</v>
      </c>
    </row>
    <row r="44" spans="1:3" ht="17.649999999999999" x14ac:dyDescent="0.5">
      <c r="A44" s="9" t="s">
        <v>6</v>
      </c>
      <c r="B44" s="12">
        <v>1</v>
      </c>
      <c r="C44" s="11">
        <f>B44*12</f>
        <v>12</v>
      </c>
    </row>
    <row r="45" spans="1:3" ht="17.649999999999999" x14ac:dyDescent="0.5">
      <c r="A45" s="9" t="s">
        <v>7</v>
      </c>
      <c r="B45" s="12">
        <v>1</v>
      </c>
      <c r="C45" s="11">
        <f>B45*5</f>
        <v>5</v>
      </c>
    </row>
    <row r="46" spans="1:3" ht="17.649999999999999" x14ac:dyDescent="0.5">
      <c r="A46" s="9" t="s">
        <v>21</v>
      </c>
      <c r="B46" s="10">
        <v>0</v>
      </c>
      <c r="C46" s="13">
        <f>B46*4</f>
        <v>0</v>
      </c>
    </row>
    <row r="47" spans="1:3" ht="17.649999999999999" x14ac:dyDescent="0.5">
      <c r="A47" s="9" t="s">
        <v>22</v>
      </c>
      <c r="B47" s="10">
        <v>1</v>
      </c>
      <c r="C47" s="13">
        <f>B47*8</f>
        <v>8</v>
      </c>
    </row>
    <row r="48" spans="1:3" ht="17.649999999999999" x14ac:dyDescent="0.5">
      <c r="A48" s="9" t="s">
        <v>36</v>
      </c>
      <c r="B48" s="12">
        <v>0</v>
      </c>
      <c r="C48" s="157">
        <f>B48*3</f>
        <v>0</v>
      </c>
    </row>
    <row r="49" spans="1:3" ht="17.649999999999999" x14ac:dyDescent="0.5">
      <c r="A49" s="9" t="s">
        <v>55</v>
      </c>
      <c r="B49" s="156">
        <v>0</v>
      </c>
      <c r="C49" s="11">
        <f>B49*5</f>
        <v>0</v>
      </c>
    </row>
    <row r="50" spans="1:3" ht="17.649999999999999" x14ac:dyDescent="0.5">
      <c r="A50" s="9" t="s">
        <v>43</v>
      </c>
      <c r="B50" s="12">
        <v>8</v>
      </c>
      <c r="C50" s="158"/>
    </row>
    <row r="51" spans="1:3" ht="17.649999999999999" x14ac:dyDescent="0.5">
      <c r="A51" s="9" t="s">
        <v>44</v>
      </c>
      <c r="B51" s="12">
        <v>4</v>
      </c>
      <c r="C51" s="158"/>
    </row>
    <row r="52" spans="1:3" ht="17.649999999999999" x14ac:dyDescent="0.5">
      <c r="A52" s="9" t="s">
        <v>54</v>
      </c>
      <c r="B52" s="12">
        <v>0</v>
      </c>
      <c r="C52" s="11">
        <f>B52*2</f>
        <v>0</v>
      </c>
    </row>
    <row r="53" spans="1:3" ht="17.649999999999999" x14ac:dyDescent="0.5">
      <c r="A53" s="9" t="s">
        <v>26</v>
      </c>
      <c r="B53" s="10">
        <v>0</v>
      </c>
      <c r="C53" s="13">
        <f>B53*1</f>
        <v>0</v>
      </c>
    </row>
    <row r="54" spans="1:3" ht="17.649999999999999" x14ac:dyDescent="0.5">
      <c r="A54" s="14" t="s">
        <v>0</v>
      </c>
      <c r="B54" s="16"/>
      <c r="C54" s="17">
        <f>SUM(C40:C53)</f>
        <v>180</v>
      </c>
    </row>
    <row r="55" spans="1:3" ht="17.649999999999999" x14ac:dyDescent="0.5">
      <c r="A55" s="97" t="s">
        <v>45</v>
      </c>
      <c r="B55" s="99">
        <f>SUM(B41:B51)</f>
        <v>19</v>
      </c>
      <c r="C55" s="38"/>
    </row>
    <row r="57" spans="1:3" ht="17.649999999999999" x14ac:dyDescent="0.5">
      <c r="A57" s="79"/>
      <c r="B57" s="78" t="s">
        <v>25</v>
      </c>
      <c r="C57" s="81"/>
    </row>
    <row r="58" spans="1:3" x14ac:dyDescent="0.35">
      <c r="A58" s="1"/>
      <c r="B58" s="2"/>
      <c r="C58" s="1"/>
    </row>
    <row r="59" spans="1:3" ht="17.649999999999999" x14ac:dyDescent="0.5">
      <c r="A59" s="9" t="s">
        <v>0</v>
      </c>
      <c r="B59" s="3">
        <f>C81</f>
        <v>142</v>
      </c>
      <c r="C59" s="64"/>
    </row>
    <row r="60" spans="1:3" ht="17.25" x14ac:dyDescent="0.45">
      <c r="A60" s="9"/>
      <c r="B60" s="5"/>
      <c r="C60" s="45"/>
    </row>
    <row r="61" spans="1:3" ht="17.649999999999999" x14ac:dyDescent="0.5">
      <c r="A61" s="69">
        <v>20</v>
      </c>
      <c r="B61" s="42">
        <f>B59/C61</f>
        <v>50.714285714285715</v>
      </c>
      <c r="C61" s="106">
        <v>2.8</v>
      </c>
    </row>
    <row r="62" spans="1:3" ht="17.649999999999999" x14ac:dyDescent="0.5">
      <c r="A62" s="69">
        <v>16</v>
      </c>
      <c r="B62" s="43">
        <f>B59/C62</f>
        <v>54.615384615384613</v>
      </c>
      <c r="C62" s="106">
        <v>2.6</v>
      </c>
    </row>
    <row r="63" spans="1:3" ht="17.649999999999999" x14ac:dyDescent="0.5">
      <c r="A63" s="69">
        <v>12</v>
      </c>
      <c r="B63" s="42">
        <f>B59/C63</f>
        <v>59.166666666666671</v>
      </c>
      <c r="C63" s="105">
        <v>2.4</v>
      </c>
    </row>
    <row r="64" spans="1:3" ht="17.649999999999999" x14ac:dyDescent="0.5">
      <c r="A64" s="70">
        <v>8</v>
      </c>
      <c r="B64" s="43">
        <f>B59/C64</f>
        <v>71</v>
      </c>
      <c r="C64" s="106">
        <v>2</v>
      </c>
    </row>
    <row r="65" spans="1:3" ht="17.649999999999999" x14ac:dyDescent="0.5">
      <c r="A65" s="70">
        <v>4</v>
      </c>
      <c r="B65" s="42">
        <f>B59/C65</f>
        <v>78.888888888888886</v>
      </c>
      <c r="C65" s="106">
        <v>1.8</v>
      </c>
    </row>
    <row r="66" spans="1:3" ht="17.649999999999999" x14ac:dyDescent="0.5">
      <c r="A66" s="35"/>
      <c r="B66" s="62"/>
      <c r="C66" s="56"/>
    </row>
    <row r="67" spans="1:3" ht="17.649999999999999" x14ac:dyDescent="0.5">
      <c r="A67" s="9" t="s">
        <v>1</v>
      </c>
      <c r="B67" s="61"/>
      <c r="C67" s="60"/>
    </row>
    <row r="68" spans="1:3" ht="17.649999999999999" x14ac:dyDescent="0.5">
      <c r="A68" s="9" t="s">
        <v>2</v>
      </c>
      <c r="B68" s="10">
        <v>16</v>
      </c>
      <c r="C68" s="11">
        <f>PRODUCT(B68-1,7)</f>
        <v>105</v>
      </c>
    </row>
    <row r="69" spans="1:3" ht="17.649999999999999" x14ac:dyDescent="0.5">
      <c r="A69" s="9" t="s">
        <v>3</v>
      </c>
      <c r="B69" s="10">
        <v>0</v>
      </c>
      <c r="C69" s="11">
        <f>B69*3</f>
        <v>0</v>
      </c>
    </row>
    <row r="70" spans="1:3" ht="17.649999999999999" x14ac:dyDescent="0.5">
      <c r="A70" s="9" t="s">
        <v>4</v>
      </c>
      <c r="B70" s="10">
        <v>1</v>
      </c>
      <c r="C70" s="11">
        <f>B70*5</f>
        <v>5</v>
      </c>
    </row>
    <row r="71" spans="1:3" ht="17.649999999999999" x14ac:dyDescent="0.5">
      <c r="A71" s="9" t="s">
        <v>5</v>
      </c>
      <c r="B71" s="12">
        <v>1</v>
      </c>
      <c r="C71" s="11">
        <f>B71*7</f>
        <v>7</v>
      </c>
    </row>
    <row r="72" spans="1:3" ht="17.649999999999999" x14ac:dyDescent="0.5">
      <c r="A72" s="9" t="s">
        <v>6</v>
      </c>
      <c r="B72" s="12">
        <v>1</v>
      </c>
      <c r="C72" s="11">
        <f>B72*12</f>
        <v>12</v>
      </c>
    </row>
    <row r="73" spans="1:3" ht="17.649999999999999" x14ac:dyDescent="0.5">
      <c r="A73" s="9" t="s">
        <v>7</v>
      </c>
      <c r="B73" s="12">
        <v>1</v>
      </c>
      <c r="C73" s="11">
        <f>B73*5</f>
        <v>5</v>
      </c>
    </row>
    <row r="74" spans="1:3" ht="17.649999999999999" x14ac:dyDescent="0.5">
      <c r="A74" s="9" t="s">
        <v>21</v>
      </c>
      <c r="B74" s="10">
        <v>1</v>
      </c>
      <c r="C74" s="13">
        <f>B74*8</f>
        <v>8</v>
      </c>
    </row>
    <row r="75" spans="1:3" ht="17.649999999999999" x14ac:dyDescent="0.5">
      <c r="A75" s="9" t="s">
        <v>36</v>
      </c>
      <c r="B75" s="12">
        <v>0</v>
      </c>
      <c r="C75" s="11">
        <f>B75*3</f>
        <v>0</v>
      </c>
    </row>
    <row r="76" spans="1:3" ht="17.649999999999999" x14ac:dyDescent="0.5">
      <c r="A76" s="9" t="s">
        <v>55</v>
      </c>
      <c r="B76" s="12">
        <v>0</v>
      </c>
      <c r="C76" s="11">
        <f>B76*5</f>
        <v>0</v>
      </c>
    </row>
    <row r="77" spans="1:3" ht="17.649999999999999" x14ac:dyDescent="0.5">
      <c r="A77" s="9" t="s">
        <v>43</v>
      </c>
      <c r="B77" s="12">
        <v>7</v>
      </c>
      <c r="C77" s="158"/>
    </row>
    <row r="78" spans="1:3" ht="17.649999999999999" x14ac:dyDescent="0.5">
      <c r="A78" s="9" t="s">
        <v>44</v>
      </c>
      <c r="B78" s="12">
        <v>3</v>
      </c>
      <c r="C78" s="158"/>
    </row>
    <row r="79" spans="1:3" ht="17.649999999999999" x14ac:dyDescent="0.5">
      <c r="A79" s="9" t="s">
        <v>54</v>
      </c>
      <c r="B79" s="12">
        <v>0</v>
      </c>
      <c r="C79" s="11">
        <f>B79*2</f>
        <v>0</v>
      </c>
    </row>
    <row r="80" spans="1:3" ht="17.649999999999999" x14ac:dyDescent="0.5">
      <c r="A80" s="9" t="s">
        <v>26</v>
      </c>
      <c r="B80" s="10">
        <v>0</v>
      </c>
      <c r="C80" s="13">
        <f>B80*1</f>
        <v>0</v>
      </c>
    </row>
    <row r="81" spans="1:3" ht="17.649999999999999" x14ac:dyDescent="0.5">
      <c r="A81" s="14" t="s">
        <v>0</v>
      </c>
      <c r="B81" s="16"/>
      <c r="C81" s="17">
        <f>SUM(C68:C80)</f>
        <v>142</v>
      </c>
    </row>
    <row r="82" spans="1:3" ht="17.649999999999999" x14ac:dyDescent="0.5">
      <c r="A82" s="97" t="s">
        <v>45</v>
      </c>
      <c r="B82" s="99">
        <f>SUM(B69:B78)</f>
        <v>15</v>
      </c>
      <c r="C82" s="38"/>
    </row>
    <row r="84" spans="1:3" ht="17.649999999999999" x14ac:dyDescent="0.5">
      <c r="A84" s="79"/>
      <c r="B84" s="78" t="s">
        <v>46</v>
      </c>
      <c r="C84" s="81"/>
    </row>
    <row r="85" spans="1:3" x14ac:dyDescent="0.35">
      <c r="A85" s="1"/>
      <c r="B85" s="2"/>
      <c r="C85" s="1"/>
    </row>
    <row r="86" spans="1:3" ht="17.649999999999999" x14ac:dyDescent="0.5">
      <c r="A86" s="9" t="s">
        <v>0</v>
      </c>
      <c r="B86" s="3">
        <f>C107</f>
        <v>85</v>
      </c>
      <c r="C86" s="64"/>
    </row>
    <row r="87" spans="1:3" ht="17.25" x14ac:dyDescent="0.45">
      <c r="A87" s="9"/>
      <c r="B87" s="5"/>
      <c r="C87" s="45"/>
    </row>
    <row r="88" spans="1:3" ht="17.649999999999999" x14ac:dyDescent="0.5">
      <c r="A88" s="69">
        <v>20</v>
      </c>
      <c r="B88" s="42">
        <f>B86/C88</f>
        <v>34</v>
      </c>
      <c r="C88" s="106">
        <v>2.5</v>
      </c>
    </row>
    <row r="89" spans="1:3" ht="17.649999999999999" x14ac:dyDescent="0.5">
      <c r="A89" s="69">
        <v>16</v>
      </c>
      <c r="B89" s="43">
        <f>B86/C89</f>
        <v>36.170212765957444</v>
      </c>
      <c r="C89" s="106">
        <v>2.35</v>
      </c>
    </row>
    <row r="90" spans="1:3" ht="17.649999999999999" x14ac:dyDescent="0.5">
      <c r="A90" s="69">
        <v>12</v>
      </c>
      <c r="B90" s="42">
        <f>B86/C90</f>
        <v>39.534883720930232</v>
      </c>
      <c r="C90" s="105">
        <v>2.15</v>
      </c>
    </row>
    <row r="91" spans="1:3" ht="17.649999999999999" x14ac:dyDescent="0.5">
      <c r="A91" s="70">
        <v>8</v>
      </c>
      <c r="B91" s="43">
        <f>B86/C91</f>
        <v>47.222222222222221</v>
      </c>
      <c r="C91" s="106">
        <v>1.8</v>
      </c>
    </row>
    <row r="92" spans="1:3" ht="17.649999999999999" x14ac:dyDescent="0.5">
      <c r="A92" s="70">
        <v>4</v>
      </c>
      <c r="B92" s="42">
        <f>B86/C92</f>
        <v>53.125</v>
      </c>
      <c r="C92" s="106">
        <v>1.6</v>
      </c>
    </row>
    <row r="93" spans="1:3" ht="17.649999999999999" x14ac:dyDescent="0.5">
      <c r="A93" s="35"/>
      <c r="B93" s="62"/>
      <c r="C93" s="56"/>
    </row>
    <row r="94" spans="1:3" ht="17.649999999999999" x14ac:dyDescent="0.5">
      <c r="A94" s="9" t="s">
        <v>1</v>
      </c>
      <c r="B94" s="61"/>
      <c r="C94" s="60"/>
    </row>
    <row r="95" spans="1:3" ht="17.649999999999999" x14ac:dyDescent="0.5">
      <c r="A95" s="9" t="s">
        <v>2</v>
      </c>
      <c r="B95" s="10">
        <v>10</v>
      </c>
      <c r="C95" s="11">
        <f>PRODUCT(B95-1,7)</f>
        <v>63</v>
      </c>
    </row>
    <row r="96" spans="1:3" ht="17.649999999999999" x14ac:dyDescent="0.5">
      <c r="A96" s="9" t="s">
        <v>3</v>
      </c>
      <c r="B96" s="10">
        <v>0</v>
      </c>
      <c r="C96" s="11">
        <f>B96*3</f>
        <v>0</v>
      </c>
    </row>
    <row r="97" spans="1:3" ht="17.649999999999999" x14ac:dyDescent="0.5">
      <c r="A97" s="9" t="s">
        <v>4</v>
      </c>
      <c r="B97" s="10">
        <v>1</v>
      </c>
      <c r="C97" s="11">
        <f>B97*5</f>
        <v>5</v>
      </c>
    </row>
    <row r="98" spans="1:3" ht="17.649999999999999" x14ac:dyDescent="0.5">
      <c r="A98" s="9" t="s">
        <v>5</v>
      </c>
      <c r="B98" s="12">
        <v>0</v>
      </c>
      <c r="C98" s="11">
        <f>B98*7</f>
        <v>0</v>
      </c>
    </row>
    <row r="99" spans="1:3" ht="17.649999999999999" x14ac:dyDescent="0.5">
      <c r="A99" s="9" t="s">
        <v>6</v>
      </c>
      <c r="B99" s="12">
        <v>1</v>
      </c>
      <c r="C99" s="11">
        <f>B99*12</f>
        <v>12</v>
      </c>
    </row>
    <row r="100" spans="1:3" ht="17.649999999999999" x14ac:dyDescent="0.5">
      <c r="A100" s="9" t="s">
        <v>7</v>
      </c>
      <c r="B100" s="12">
        <v>1</v>
      </c>
      <c r="C100" s="11">
        <f>B100*5</f>
        <v>5</v>
      </c>
    </row>
    <row r="101" spans="1:3" ht="17.649999999999999" x14ac:dyDescent="0.5">
      <c r="A101" s="9" t="s">
        <v>36</v>
      </c>
      <c r="B101" s="12">
        <v>0</v>
      </c>
      <c r="C101" s="11">
        <f>B101*3</f>
        <v>0</v>
      </c>
    </row>
    <row r="102" spans="1:3" ht="17.649999999999999" x14ac:dyDescent="0.5">
      <c r="A102" s="9" t="s">
        <v>55</v>
      </c>
      <c r="B102" s="12">
        <v>0</v>
      </c>
      <c r="C102" s="11">
        <f>B102*5</f>
        <v>0</v>
      </c>
    </row>
    <row r="103" spans="1:3" ht="17.649999999999999" x14ac:dyDescent="0.5">
      <c r="A103" s="9" t="s">
        <v>43</v>
      </c>
      <c r="B103" s="12">
        <v>5</v>
      </c>
      <c r="C103" s="158"/>
    </row>
    <row r="104" spans="1:3" ht="17.649999999999999" x14ac:dyDescent="0.5">
      <c r="A104" s="9" t="s">
        <v>44</v>
      </c>
      <c r="B104" s="12">
        <v>3</v>
      </c>
      <c r="C104" s="158"/>
    </row>
    <row r="105" spans="1:3" ht="17.649999999999999" x14ac:dyDescent="0.5">
      <c r="A105" s="9" t="s">
        <v>54</v>
      </c>
      <c r="B105" s="12">
        <v>0</v>
      </c>
      <c r="C105" s="11">
        <f>B105*2</f>
        <v>0</v>
      </c>
    </row>
    <row r="106" spans="1:3" ht="17.649999999999999" x14ac:dyDescent="0.5">
      <c r="A106" s="9" t="s">
        <v>26</v>
      </c>
      <c r="B106" s="10">
        <v>0</v>
      </c>
      <c r="C106" s="13">
        <f>B106*1</f>
        <v>0</v>
      </c>
    </row>
    <row r="107" spans="1:3" ht="17.649999999999999" x14ac:dyDescent="0.5">
      <c r="A107" s="14" t="s">
        <v>0</v>
      </c>
      <c r="B107" s="16"/>
      <c r="C107" s="17">
        <f>SUM(C95:C106)</f>
        <v>85</v>
      </c>
    </row>
    <row r="108" spans="1:3" ht="15" x14ac:dyDescent="0.4">
      <c r="A108" s="97" t="s">
        <v>45</v>
      </c>
      <c r="B108" s="96">
        <f>SUM(B96:B104)</f>
        <v>11</v>
      </c>
      <c r="C108"/>
    </row>
  </sheetData>
  <sheetProtection sheet="1" objects="1" scenarios="1"/>
  <phoneticPr fontId="0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79"/>
  <sheetViews>
    <sheetView workbookViewId="0">
      <selection activeCell="E76" sqref="E76"/>
    </sheetView>
  </sheetViews>
  <sheetFormatPr defaultRowHeight="12.75" x14ac:dyDescent="0.35"/>
  <cols>
    <col min="1" max="1" width="11.19921875" bestFit="1" customWidth="1"/>
    <col min="2" max="2" width="8.59765625" customWidth="1"/>
    <col min="3" max="3" width="7.6640625" customWidth="1"/>
  </cols>
  <sheetData>
    <row r="1" spans="1:3" ht="16.899999999999999" x14ac:dyDescent="0.5">
      <c r="A1" s="88"/>
      <c r="B1" s="91" t="s">
        <v>8</v>
      </c>
      <c r="C1" s="92"/>
    </row>
    <row r="2" spans="1:3" x14ac:dyDescent="0.35">
      <c r="A2" s="87"/>
      <c r="B2" s="90"/>
      <c r="C2" s="87"/>
    </row>
    <row r="3" spans="1:3" ht="17.649999999999999" x14ac:dyDescent="0.5">
      <c r="A3" s="9" t="s">
        <v>0</v>
      </c>
      <c r="B3" s="3">
        <f>C18</f>
        <v>140</v>
      </c>
      <c r="C3" s="64"/>
    </row>
    <row r="4" spans="1:3" ht="12" customHeight="1" x14ac:dyDescent="0.45">
      <c r="A4" s="9"/>
      <c r="B4" s="5"/>
      <c r="C4" s="4"/>
    </row>
    <row r="5" spans="1:3" ht="17.649999999999999" x14ac:dyDescent="0.5">
      <c r="A5" s="69">
        <v>20</v>
      </c>
      <c r="B5" s="42">
        <f>B3/C5</f>
        <v>33.734939759036145</v>
      </c>
      <c r="C5" s="106">
        <v>4.1500000000000004</v>
      </c>
    </row>
    <row r="6" spans="1:3" ht="17.649999999999999" x14ac:dyDescent="0.5">
      <c r="A6" s="69">
        <v>16</v>
      </c>
      <c r="B6" s="43">
        <f>B3/C6</f>
        <v>36.36363636363636</v>
      </c>
      <c r="C6" s="106">
        <v>3.85</v>
      </c>
    </row>
    <row r="7" spans="1:3" ht="17.649999999999999" x14ac:dyDescent="0.5">
      <c r="A7" s="69">
        <v>12</v>
      </c>
      <c r="B7" s="42">
        <f>B3/C7</f>
        <v>39.436619718309863</v>
      </c>
      <c r="C7" s="105">
        <v>3.55</v>
      </c>
    </row>
    <row r="8" spans="1:3" ht="17.649999999999999" x14ac:dyDescent="0.5">
      <c r="A8" s="70">
        <v>8</v>
      </c>
      <c r="B8" s="43">
        <f>B3/C8</f>
        <v>51.851851851851848</v>
      </c>
      <c r="C8" s="106">
        <v>2.7</v>
      </c>
    </row>
    <row r="9" spans="1:3" ht="17.649999999999999" x14ac:dyDescent="0.5">
      <c r="A9" s="70">
        <v>4</v>
      </c>
      <c r="B9" s="42">
        <f>B3/C9</f>
        <v>57.142857142857139</v>
      </c>
      <c r="C9" s="106">
        <v>2.4500000000000002</v>
      </c>
    </row>
    <row r="10" spans="1:3" ht="12" customHeight="1" x14ac:dyDescent="0.5">
      <c r="A10" s="35"/>
      <c r="B10" s="56"/>
      <c r="C10" s="56"/>
    </row>
    <row r="11" spans="1:3" ht="17.25" x14ac:dyDescent="0.45">
      <c r="A11" s="20" t="s">
        <v>1</v>
      </c>
      <c r="B11" s="8"/>
      <c r="C11" s="58"/>
    </row>
    <row r="12" spans="1:3" ht="17.649999999999999" x14ac:dyDescent="0.5">
      <c r="A12" s="21" t="s">
        <v>2</v>
      </c>
      <c r="B12" s="10">
        <v>20</v>
      </c>
      <c r="C12" s="11">
        <f>PRODUCT(B12-1,7)</f>
        <v>133</v>
      </c>
    </row>
    <row r="13" spans="1:3" ht="17.649999999999999" x14ac:dyDescent="0.5">
      <c r="A13" s="21" t="s">
        <v>9</v>
      </c>
      <c r="B13" s="10">
        <v>0</v>
      </c>
      <c r="C13" s="11">
        <f>B13*3</f>
        <v>0</v>
      </c>
    </row>
    <row r="14" spans="1:3" ht="17.649999999999999" x14ac:dyDescent="0.5">
      <c r="A14" s="21" t="s">
        <v>10</v>
      </c>
      <c r="B14" s="10">
        <v>0</v>
      </c>
      <c r="C14" s="11">
        <f>B14*5</f>
        <v>0</v>
      </c>
    </row>
    <row r="15" spans="1:3" ht="17.649999999999999" x14ac:dyDescent="0.5">
      <c r="A15" s="21" t="s">
        <v>11</v>
      </c>
      <c r="B15" s="12">
        <v>1</v>
      </c>
      <c r="C15" s="11">
        <f>B15*7</f>
        <v>7</v>
      </c>
    </row>
    <row r="16" spans="1:3" ht="17.649999999999999" x14ac:dyDescent="0.5">
      <c r="A16" s="9" t="s">
        <v>43</v>
      </c>
      <c r="B16" s="12">
        <v>19</v>
      </c>
      <c r="C16" s="158"/>
    </row>
    <row r="17" spans="1:8" ht="18" customHeight="1" x14ac:dyDescent="0.5">
      <c r="A17" s="40" t="s">
        <v>26</v>
      </c>
      <c r="B17" s="12">
        <v>0</v>
      </c>
      <c r="C17" s="11">
        <f>B17*1</f>
        <v>0</v>
      </c>
    </row>
    <row r="18" spans="1:8" ht="17.649999999999999" x14ac:dyDescent="0.5">
      <c r="A18" s="20" t="s">
        <v>0</v>
      </c>
      <c r="B18" s="15"/>
      <c r="C18" s="17">
        <f>SUM(C12:C17)</f>
        <v>140</v>
      </c>
    </row>
    <row r="19" spans="1:8" ht="14.65" customHeight="1" x14ac:dyDescent="0.4">
      <c r="A19" s="97" t="s">
        <v>45</v>
      </c>
      <c r="B19" s="96">
        <f>SUM(B13:B16)</f>
        <v>20</v>
      </c>
    </row>
    <row r="20" spans="1:8" x14ac:dyDescent="0.35">
      <c r="H20" s="82"/>
    </row>
    <row r="21" spans="1:8" ht="17.25" customHeight="1" x14ac:dyDescent="0.5">
      <c r="A21" s="140" t="s">
        <v>12</v>
      </c>
      <c r="B21" s="141"/>
      <c r="C21" s="142"/>
    </row>
    <row r="22" spans="1:8" ht="16.5" x14ac:dyDescent="0.45">
      <c r="A22" s="18"/>
      <c r="B22" s="19"/>
      <c r="C22" s="18"/>
    </row>
    <row r="23" spans="1:8" ht="17.649999999999999" x14ac:dyDescent="0.5">
      <c r="A23" s="18" t="s">
        <v>0</v>
      </c>
      <c r="B23" s="3">
        <f>C38</f>
        <v>126</v>
      </c>
      <c r="C23" s="64"/>
    </row>
    <row r="24" spans="1:8" ht="17.649999999999999" x14ac:dyDescent="0.5">
      <c r="A24" s="18"/>
      <c r="B24" s="36"/>
      <c r="C24" s="4"/>
    </row>
    <row r="25" spans="1:8" ht="17.649999999999999" x14ac:dyDescent="0.5">
      <c r="A25" s="69">
        <v>20</v>
      </c>
      <c r="B25" s="42">
        <f>B23/C25</f>
        <v>33.6</v>
      </c>
      <c r="C25" s="106">
        <v>3.75</v>
      </c>
    </row>
    <row r="26" spans="1:8" ht="17.649999999999999" x14ac:dyDescent="0.5">
      <c r="A26" s="69">
        <v>16</v>
      </c>
      <c r="B26" s="43">
        <f>B23/C26</f>
        <v>36.521739130434781</v>
      </c>
      <c r="C26" s="106">
        <v>3.45</v>
      </c>
    </row>
    <row r="27" spans="1:8" ht="17.649999999999999" x14ac:dyDescent="0.5">
      <c r="A27" s="69">
        <v>12</v>
      </c>
      <c r="B27" s="42">
        <f>B23/C27</f>
        <v>39.375</v>
      </c>
      <c r="C27" s="105">
        <v>3.2</v>
      </c>
    </row>
    <row r="28" spans="1:8" ht="17.649999999999999" x14ac:dyDescent="0.5">
      <c r="A28" s="70">
        <v>8</v>
      </c>
      <c r="B28" s="43">
        <f>B23/C28</f>
        <v>51.428571428571423</v>
      </c>
      <c r="C28" s="106">
        <v>2.4500000000000002</v>
      </c>
    </row>
    <row r="29" spans="1:8" ht="17.649999999999999" x14ac:dyDescent="0.5">
      <c r="A29" s="70">
        <v>4</v>
      </c>
      <c r="B29" s="42">
        <f>B23/C29</f>
        <v>57.272727272727266</v>
      </c>
      <c r="C29" s="106">
        <v>2.2000000000000002</v>
      </c>
    </row>
    <row r="30" spans="1:8" ht="17.649999999999999" x14ac:dyDescent="0.5">
      <c r="A30" s="57"/>
      <c r="B30" s="56"/>
      <c r="C30" s="56"/>
    </row>
    <row r="31" spans="1:8" ht="17.25" x14ac:dyDescent="0.45">
      <c r="A31" s="20" t="s">
        <v>1</v>
      </c>
      <c r="B31" s="8"/>
      <c r="C31" s="8"/>
    </row>
    <row r="32" spans="1:8" ht="17.649999999999999" x14ac:dyDescent="0.5">
      <c r="A32" s="21" t="s">
        <v>2</v>
      </c>
      <c r="B32" s="10">
        <v>18</v>
      </c>
      <c r="C32" s="11">
        <f>PRODUCT(B32-1,7)</f>
        <v>119</v>
      </c>
    </row>
    <row r="33" spans="1:3" ht="17.649999999999999" x14ac:dyDescent="0.5">
      <c r="A33" s="21" t="s">
        <v>9</v>
      </c>
      <c r="B33" s="10">
        <v>0</v>
      </c>
      <c r="C33" s="11">
        <f>B33*3</f>
        <v>0</v>
      </c>
    </row>
    <row r="34" spans="1:3" ht="17.649999999999999" x14ac:dyDescent="0.5">
      <c r="A34" s="21" t="s">
        <v>10</v>
      </c>
      <c r="B34" s="10">
        <v>0</v>
      </c>
      <c r="C34" s="11">
        <f>B34*5</f>
        <v>0</v>
      </c>
    </row>
    <row r="35" spans="1:3" ht="17.649999999999999" x14ac:dyDescent="0.5">
      <c r="A35" s="21" t="s">
        <v>11</v>
      </c>
      <c r="B35" s="12">
        <v>1</v>
      </c>
      <c r="C35" s="11">
        <f>B35*7</f>
        <v>7</v>
      </c>
    </row>
    <row r="36" spans="1:3" ht="17.649999999999999" x14ac:dyDescent="0.5">
      <c r="A36" s="21" t="s">
        <v>43</v>
      </c>
      <c r="B36" s="12">
        <v>17</v>
      </c>
      <c r="C36" s="158"/>
    </row>
    <row r="37" spans="1:3" ht="17.649999999999999" x14ac:dyDescent="0.5">
      <c r="A37" s="40" t="s">
        <v>26</v>
      </c>
      <c r="B37" s="12">
        <v>0</v>
      </c>
      <c r="C37" s="11">
        <f>B37*1</f>
        <v>0</v>
      </c>
    </row>
    <row r="38" spans="1:3" ht="17.649999999999999" x14ac:dyDescent="0.5">
      <c r="A38" s="20" t="s">
        <v>0</v>
      </c>
      <c r="B38" s="15"/>
      <c r="C38" s="17">
        <f>SUM(C32:C37)</f>
        <v>126</v>
      </c>
    </row>
    <row r="39" spans="1:3" ht="15" x14ac:dyDescent="0.4">
      <c r="A39" s="98" t="s">
        <v>45</v>
      </c>
      <c r="B39" s="100">
        <f>SUM(B33:B36)</f>
        <v>18</v>
      </c>
    </row>
    <row r="41" spans="1:3" ht="16.899999999999999" x14ac:dyDescent="0.5">
      <c r="A41" s="79"/>
      <c r="B41" s="83" t="s">
        <v>13</v>
      </c>
      <c r="C41" s="84"/>
    </row>
    <row r="42" spans="1:3" ht="16.5" x14ac:dyDescent="0.45">
      <c r="A42" s="18"/>
      <c r="B42" s="19"/>
      <c r="C42" s="18"/>
    </row>
    <row r="43" spans="1:3" ht="17.649999999999999" x14ac:dyDescent="0.5">
      <c r="A43" s="18" t="s">
        <v>0</v>
      </c>
      <c r="B43" s="3">
        <f>C58</f>
        <v>105</v>
      </c>
      <c r="C43" s="64"/>
    </row>
    <row r="44" spans="1:3" ht="17.649999999999999" x14ac:dyDescent="0.5">
      <c r="A44" s="18"/>
      <c r="B44" s="36"/>
      <c r="C44" s="4"/>
    </row>
    <row r="45" spans="1:3" ht="17.649999999999999" x14ac:dyDescent="0.5">
      <c r="A45" s="69">
        <v>20</v>
      </c>
      <c r="B45" s="42">
        <f>B43/C45</f>
        <v>30.882352941176471</v>
      </c>
      <c r="C45" s="106">
        <v>3.4</v>
      </c>
    </row>
    <row r="46" spans="1:3" ht="17.649999999999999" x14ac:dyDescent="0.5">
      <c r="A46" s="69">
        <v>16</v>
      </c>
      <c r="B46" s="43">
        <f>B43/C46</f>
        <v>33.87096774193548</v>
      </c>
      <c r="C46" s="106">
        <v>3.1</v>
      </c>
    </row>
    <row r="47" spans="1:3" ht="17.649999999999999" x14ac:dyDescent="0.5">
      <c r="A47" s="69">
        <v>12</v>
      </c>
      <c r="B47" s="42">
        <f>B43/C47</f>
        <v>36.206896551724142</v>
      </c>
      <c r="C47" s="105">
        <v>2.9</v>
      </c>
    </row>
    <row r="48" spans="1:3" ht="17.649999999999999" x14ac:dyDescent="0.5">
      <c r="A48" s="70">
        <v>8</v>
      </c>
      <c r="B48" s="43">
        <f>B43/C48</f>
        <v>47.727272727272727</v>
      </c>
      <c r="C48" s="106">
        <v>2.2000000000000002</v>
      </c>
    </row>
    <row r="49" spans="1:3" ht="17.649999999999999" x14ac:dyDescent="0.5">
      <c r="A49" s="70">
        <v>4</v>
      </c>
      <c r="B49" s="42">
        <f>B43/C49</f>
        <v>52.5</v>
      </c>
      <c r="C49" s="106">
        <v>2</v>
      </c>
    </row>
    <row r="50" spans="1:3" ht="17.649999999999999" x14ac:dyDescent="0.5">
      <c r="A50" s="63"/>
      <c r="B50" s="56"/>
      <c r="C50" s="56"/>
    </row>
    <row r="51" spans="1:3" ht="17.25" x14ac:dyDescent="0.45">
      <c r="A51" s="20" t="s">
        <v>1</v>
      </c>
      <c r="B51" s="8"/>
      <c r="C51" s="58"/>
    </row>
    <row r="52" spans="1:3" ht="17.649999999999999" x14ac:dyDescent="0.5">
      <c r="A52" s="21" t="s">
        <v>2</v>
      </c>
      <c r="B52" s="10">
        <v>15</v>
      </c>
      <c r="C52" s="11">
        <f>PRODUCT(B52-1,7)</f>
        <v>98</v>
      </c>
    </row>
    <row r="53" spans="1:3" ht="17.649999999999999" x14ac:dyDescent="0.5">
      <c r="A53" s="21" t="s">
        <v>9</v>
      </c>
      <c r="B53" s="10">
        <v>0</v>
      </c>
      <c r="C53" s="11">
        <f>B53*3</f>
        <v>0</v>
      </c>
    </row>
    <row r="54" spans="1:3" ht="17.649999999999999" x14ac:dyDescent="0.5">
      <c r="A54" s="21" t="s">
        <v>10</v>
      </c>
      <c r="B54" s="10">
        <v>0</v>
      </c>
      <c r="C54" s="11">
        <f>B54*5</f>
        <v>0</v>
      </c>
    </row>
    <row r="55" spans="1:3" ht="17.649999999999999" x14ac:dyDescent="0.5">
      <c r="A55" s="21" t="s">
        <v>11</v>
      </c>
      <c r="B55" s="12">
        <v>1</v>
      </c>
      <c r="C55" s="11">
        <f>B55*7</f>
        <v>7</v>
      </c>
    </row>
    <row r="56" spans="1:3" ht="17.649999999999999" x14ac:dyDescent="0.5">
      <c r="A56" s="21" t="s">
        <v>43</v>
      </c>
      <c r="B56" s="12">
        <v>14</v>
      </c>
      <c r="C56" s="158"/>
    </row>
    <row r="57" spans="1:3" ht="17.649999999999999" x14ac:dyDescent="0.5">
      <c r="A57" s="40" t="s">
        <v>26</v>
      </c>
      <c r="B57" s="12">
        <v>0</v>
      </c>
      <c r="C57" s="11">
        <f>B57*1</f>
        <v>0</v>
      </c>
    </row>
    <row r="58" spans="1:3" ht="17.649999999999999" x14ac:dyDescent="0.5">
      <c r="A58" s="20" t="s">
        <v>0</v>
      </c>
      <c r="B58" s="15"/>
      <c r="C58" s="17">
        <f>SUM(C52:C57)</f>
        <v>105</v>
      </c>
    </row>
    <row r="59" spans="1:3" ht="15" x14ac:dyDescent="0.4">
      <c r="A59" s="98" t="s">
        <v>45</v>
      </c>
      <c r="B59" s="100">
        <f>SUM(B53:B56)</f>
        <v>15</v>
      </c>
    </row>
    <row r="61" spans="1:3" ht="16.899999999999999" x14ac:dyDescent="0.5">
      <c r="A61" s="79"/>
      <c r="B61" s="83" t="s">
        <v>47</v>
      </c>
      <c r="C61" s="84"/>
    </row>
    <row r="62" spans="1:3" ht="12" customHeight="1" x14ac:dyDescent="0.45">
      <c r="A62" s="18"/>
      <c r="B62" s="19"/>
      <c r="C62" s="18"/>
    </row>
    <row r="63" spans="1:3" ht="17.649999999999999" x14ac:dyDescent="0.5">
      <c r="A63" s="18" t="s">
        <v>0</v>
      </c>
      <c r="B63" s="3">
        <f>C78</f>
        <v>70</v>
      </c>
      <c r="C63" s="64">
        <v>3.5</v>
      </c>
    </row>
    <row r="64" spans="1:3" ht="17.649999999999999" x14ac:dyDescent="0.5">
      <c r="A64" s="18"/>
      <c r="B64" s="36"/>
      <c r="C64" s="4"/>
    </row>
    <row r="65" spans="1:3" ht="17.649999999999999" x14ac:dyDescent="0.5">
      <c r="A65" s="69">
        <v>20</v>
      </c>
      <c r="B65" s="42">
        <f>B63/C65</f>
        <v>22.95081967213115</v>
      </c>
      <c r="C65" s="106">
        <v>3.05</v>
      </c>
    </row>
    <row r="66" spans="1:3" ht="17.649999999999999" x14ac:dyDescent="0.5">
      <c r="A66" s="69">
        <v>16</v>
      </c>
      <c r="B66" s="43">
        <f>B63/C66</f>
        <v>25</v>
      </c>
      <c r="C66" s="106">
        <v>2.8</v>
      </c>
    </row>
    <row r="67" spans="1:3" ht="17.649999999999999" x14ac:dyDescent="0.5">
      <c r="A67" s="69">
        <v>12</v>
      </c>
      <c r="B67" s="42">
        <f>B63/C67</f>
        <v>26.923076923076923</v>
      </c>
      <c r="C67" s="105">
        <v>2.6</v>
      </c>
    </row>
    <row r="68" spans="1:3" ht="17.649999999999999" x14ac:dyDescent="0.5">
      <c r="A68" s="70">
        <v>8</v>
      </c>
      <c r="B68" s="43">
        <f>B63/C68</f>
        <v>35</v>
      </c>
      <c r="C68" s="106">
        <v>2</v>
      </c>
    </row>
    <row r="69" spans="1:3" ht="17.649999999999999" x14ac:dyDescent="0.5">
      <c r="A69" s="70">
        <v>4</v>
      </c>
      <c r="B69" s="42">
        <f>B63/C69</f>
        <v>38.888888888888886</v>
      </c>
      <c r="C69" s="106">
        <v>1.8</v>
      </c>
    </row>
    <row r="70" spans="1:3" ht="10.5" customHeight="1" x14ac:dyDescent="0.5">
      <c r="A70" s="63"/>
      <c r="B70" s="56"/>
      <c r="C70" s="56"/>
    </row>
    <row r="71" spans="1:3" ht="17.25" x14ac:dyDescent="0.45">
      <c r="A71" s="20" t="s">
        <v>1</v>
      </c>
      <c r="B71" s="8"/>
      <c r="C71" s="58"/>
    </row>
    <row r="72" spans="1:3" ht="17.649999999999999" x14ac:dyDescent="0.5">
      <c r="A72" s="21" t="s">
        <v>2</v>
      </c>
      <c r="B72" s="10">
        <v>10</v>
      </c>
      <c r="C72" s="11">
        <f>PRODUCT(B72-1,7)</f>
        <v>63</v>
      </c>
    </row>
    <row r="73" spans="1:3" ht="17.649999999999999" x14ac:dyDescent="0.5">
      <c r="A73" s="21" t="s">
        <v>9</v>
      </c>
      <c r="B73" s="10">
        <v>0</v>
      </c>
      <c r="C73" s="11">
        <f>B73*3</f>
        <v>0</v>
      </c>
    </row>
    <row r="74" spans="1:3" ht="17.649999999999999" x14ac:dyDescent="0.5">
      <c r="A74" s="21" t="s">
        <v>10</v>
      </c>
      <c r="B74" s="10">
        <v>0</v>
      </c>
      <c r="C74" s="11">
        <f>B74*5</f>
        <v>0</v>
      </c>
    </row>
    <row r="75" spans="1:3" ht="17.649999999999999" x14ac:dyDescent="0.5">
      <c r="A75" s="21" t="s">
        <v>11</v>
      </c>
      <c r="B75" s="12">
        <v>1</v>
      </c>
      <c r="C75" s="11">
        <f>B75*7</f>
        <v>7</v>
      </c>
    </row>
    <row r="76" spans="1:3" ht="17.649999999999999" x14ac:dyDescent="0.5">
      <c r="A76" s="21" t="s">
        <v>43</v>
      </c>
      <c r="B76" s="12">
        <v>9</v>
      </c>
      <c r="C76" s="158"/>
    </row>
    <row r="77" spans="1:3" ht="17.649999999999999" x14ac:dyDescent="0.5">
      <c r="A77" s="40" t="s">
        <v>26</v>
      </c>
      <c r="B77" s="12">
        <v>0</v>
      </c>
      <c r="C77" s="11">
        <f>B77*1</f>
        <v>0</v>
      </c>
    </row>
    <row r="78" spans="1:3" ht="17.649999999999999" x14ac:dyDescent="0.5">
      <c r="A78" s="20" t="s">
        <v>0</v>
      </c>
      <c r="B78" s="15"/>
      <c r="C78" s="17">
        <f>SUM(C72:C77)</f>
        <v>70</v>
      </c>
    </row>
    <row r="79" spans="1:3" ht="15" x14ac:dyDescent="0.4">
      <c r="A79" s="98" t="s">
        <v>45</v>
      </c>
      <c r="B79" s="100">
        <f>SUM(B73:B76)</f>
        <v>10</v>
      </c>
    </row>
  </sheetData>
  <sheetProtection sheet="1" objects="1" scenarios="1"/>
  <mergeCells count="1">
    <mergeCell ref="A21:C21"/>
  </mergeCells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52"/>
  <sheetViews>
    <sheetView workbookViewId="0">
      <selection activeCell="H51" sqref="H51"/>
    </sheetView>
  </sheetViews>
  <sheetFormatPr defaultRowHeight="12.75" x14ac:dyDescent="0.35"/>
  <cols>
    <col min="1" max="1" width="10.6640625" customWidth="1"/>
    <col min="2" max="2" width="8.59765625" customWidth="1"/>
    <col min="3" max="3" width="7.6640625" style="53" customWidth="1"/>
  </cols>
  <sheetData>
    <row r="1" spans="1:3" ht="17.649999999999999" x14ac:dyDescent="0.5">
      <c r="A1" s="88"/>
      <c r="B1" s="89" t="s">
        <v>14</v>
      </c>
      <c r="C1" s="85"/>
    </row>
    <row r="2" spans="1:3" ht="17.25" x14ac:dyDescent="0.45">
      <c r="A2" s="87"/>
      <c r="B2" s="128" t="s">
        <v>0</v>
      </c>
      <c r="C2" s="22"/>
    </row>
    <row r="3" spans="1:3" ht="17.649999999999999" x14ac:dyDescent="0.5">
      <c r="A3" s="23" t="s">
        <v>15</v>
      </c>
      <c r="B3" s="86">
        <f>C33</f>
        <v>138</v>
      </c>
      <c r="C3" s="6"/>
    </row>
    <row r="4" spans="1:3" ht="17.25" x14ac:dyDescent="0.45">
      <c r="A4" s="1"/>
      <c r="B4" s="64"/>
      <c r="C4" s="4"/>
    </row>
    <row r="5" spans="1:3" ht="17.649999999999999" x14ac:dyDescent="0.5">
      <c r="A5" s="69">
        <v>20</v>
      </c>
      <c r="B5" s="42">
        <f>B3/C5</f>
        <v>27.326732673267326</v>
      </c>
      <c r="C5" s="106">
        <v>5.05</v>
      </c>
    </row>
    <row r="6" spans="1:3" ht="17.649999999999999" x14ac:dyDescent="0.5">
      <c r="A6" s="69">
        <v>16</v>
      </c>
      <c r="B6" s="43">
        <f>B3/C6</f>
        <v>29.677419354838708</v>
      </c>
      <c r="C6" s="106">
        <v>4.6500000000000004</v>
      </c>
    </row>
    <row r="7" spans="1:3" ht="17.649999999999999" x14ac:dyDescent="0.5">
      <c r="A7" s="69">
        <v>12</v>
      </c>
      <c r="B7" s="42">
        <f>B3/C7</f>
        <v>33.658536585365859</v>
      </c>
      <c r="C7" s="105">
        <v>4.0999999999999996</v>
      </c>
    </row>
    <row r="8" spans="1:3" ht="17.649999999999999" x14ac:dyDescent="0.5">
      <c r="A8" s="70">
        <v>8</v>
      </c>
      <c r="B8" s="43">
        <f>B3/C8</f>
        <v>41.194029850746269</v>
      </c>
      <c r="C8" s="106">
        <v>3.35</v>
      </c>
    </row>
    <row r="9" spans="1:3" ht="17.649999999999999" x14ac:dyDescent="0.5">
      <c r="A9" s="70">
        <v>4</v>
      </c>
      <c r="B9" s="42">
        <f>B3/C9</f>
        <v>46</v>
      </c>
      <c r="C9" s="106">
        <v>3</v>
      </c>
    </row>
    <row r="10" spans="1:3" ht="17.649999999999999" x14ac:dyDescent="0.5">
      <c r="A10" s="70"/>
      <c r="B10" s="109"/>
      <c r="C10" s="106"/>
    </row>
    <row r="11" spans="1:3" ht="17.649999999999999" x14ac:dyDescent="0.5">
      <c r="A11" s="24" t="s">
        <v>16</v>
      </c>
      <c r="B11" s="111">
        <f>B3</f>
        <v>138</v>
      </c>
      <c r="C11" s="50"/>
    </row>
    <row r="12" spans="1:3" ht="17.25" x14ac:dyDescent="0.45">
      <c r="A12" s="1"/>
      <c r="B12" s="110"/>
      <c r="C12" s="50"/>
    </row>
    <row r="13" spans="1:3" ht="17.649999999999999" x14ac:dyDescent="0.5">
      <c r="A13" s="69">
        <v>20</v>
      </c>
      <c r="B13" s="42">
        <f>B3/C13</f>
        <v>30.329670329670332</v>
      </c>
      <c r="C13" s="106">
        <v>4.55</v>
      </c>
    </row>
    <row r="14" spans="1:3" ht="17.649999999999999" x14ac:dyDescent="0.5">
      <c r="A14" s="69">
        <v>16</v>
      </c>
      <c r="B14" s="43">
        <f>B3/C14</f>
        <v>32.857142857142854</v>
      </c>
      <c r="C14" s="106">
        <v>4.2</v>
      </c>
    </row>
    <row r="15" spans="1:3" ht="17.649999999999999" x14ac:dyDescent="0.5">
      <c r="A15" s="69">
        <v>12</v>
      </c>
      <c r="B15" s="42">
        <f>B3/C15</f>
        <v>37.297297297297298</v>
      </c>
      <c r="C15" s="105">
        <v>3.7</v>
      </c>
    </row>
    <row r="16" spans="1:3" ht="17.649999999999999" x14ac:dyDescent="0.5">
      <c r="A16" s="70">
        <v>8</v>
      </c>
      <c r="B16" s="43">
        <f>B3/C16</f>
        <v>46</v>
      </c>
      <c r="C16" s="106">
        <v>3</v>
      </c>
    </row>
    <row r="17" spans="1:3" ht="17.649999999999999" x14ac:dyDescent="0.5">
      <c r="A17" s="70">
        <v>4</v>
      </c>
      <c r="B17" s="42">
        <f>B3/C17</f>
        <v>51.111111111111107</v>
      </c>
      <c r="C17" s="106">
        <v>2.7</v>
      </c>
    </row>
    <row r="18" spans="1:3" ht="17.649999999999999" x14ac:dyDescent="0.5">
      <c r="A18" s="70"/>
      <c r="B18" s="109"/>
      <c r="C18" s="106"/>
    </row>
    <row r="19" spans="1:3" ht="17.649999999999999" x14ac:dyDescent="0.5">
      <c r="A19" s="41" t="s">
        <v>17</v>
      </c>
      <c r="B19" s="111">
        <f>B3</f>
        <v>138</v>
      </c>
      <c r="C19" s="50"/>
    </row>
    <row r="20" spans="1:3" ht="17.25" x14ac:dyDescent="0.45">
      <c r="A20" s="1"/>
      <c r="B20" s="64"/>
      <c r="C20" s="50"/>
    </row>
    <row r="21" spans="1:3" ht="17.649999999999999" x14ac:dyDescent="0.5">
      <c r="A21" s="69">
        <v>20</v>
      </c>
      <c r="B21" s="42">
        <f>B3/C21</f>
        <v>33.658536585365859</v>
      </c>
      <c r="C21" s="106">
        <v>4.0999999999999996</v>
      </c>
    </row>
    <row r="22" spans="1:3" ht="17.649999999999999" x14ac:dyDescent="0.5">
      <c r="A22" s="69">
        <v>16</v>
      </c>
      <c r="B22" s="43">
        <f>B3/C22</f>
        <v>36.315789473684212</v>
      </c>
      <c r="C22" s="106">
        <v>3.8</v>
      </c>
    </row>
    <row r="23" spans="1:3" ht="17.649999999999999" x14ac:dyDescent="0.5">
      <c r="A23" s="69">
        <v>12</v>
      </c>
      <c r="B23" s="42">
        <f>B3/C23</f>
        <v>41.194029850746269</v>
      </c>
      <c r="C23" s="105">
        <v>3.35</v>
      </c>
    </row>
    <row r="24" spans="1:3" ht="17.649999999999999" x14ac:dyDescent="0.5">
      <c r="A24" s="70">
        <v>8</v>
      </c>
      <c r="B24" s="43">
        <f>B3/C24</f>
        <v>51.111111111111107</v>
      </c>
      <c r="C24" s="106">
        <v>2.7</v>
      </c>
    </row>
    <row r="25" spans="1:3" ht="17.649999999999999" x14ac:dyDescent="0.5">
      <c r="A25" s="70">
        <v>4</v>
      </c>
      <c r="B25" s="42">
        <f>B3/C25</f>
        <v>56.326530612244895</v>
      </c>
      <c r="C25" s="106">
        <v>2.4500000000000002</v>
      </c>
    </row>
    <row r="26" spans="1:3" ht="12" customHeight="1" x14ac:dyDescent="0.5">
      <c r="A26" s="57"/>
      <c r="B26" s="56"/>
      <c r="C26" s="56"/>
    </row>
    <row r="27" spans="1:3" ht="17.25" x14ac:dyDescent="0.45">
      <c r="A27" s="14" t="s">
        <v>1</v>
      </c>
      <c r="B27" s="8"/>
      <c r="C27" s="50"/>
    </row>
    <row r="28" spans="1:3" ht="17.649999999999999" x14ac:dyDescent="0.5">
      <c r="A28" s="9" t="s">
        <v>2</v>
      </c>
      <c r="B28" s="10">
        <v>12</v>
      </c>
      <c r="C28" s="51">
        <f>PRODUCT(B28-1,7)</f>
        <v>77</v>
      </c>
    </row>
    <row r="29" spans="1:3" ht="17.649999999999999" x14ac:dyDescent="0.5">
      <c r="A29" s="9" t="s">
        <v>9</v>
      </c>
      <c r="B29" s="10">
        <v>0</v>
      </c>
      <c r="C29" s="51">
        <f>B29*3</f>
        <v>0</v>
      </c>
    </row>
    <row r="30" spans="1:3" ht="17.649999999999999" x14ac:dyDescent="0.5">
      <c r="A30" s="9" t="s">
        <v>10</v>
      </c>
      <c r="B30" s="10">
        <v>12</v>
      </c>
      <c r="C30" s="51">
        <f>B30*5</f>
        <v>60</v>
      </c>
    </row>
    <row r="31" spans="1:3" ht="17.649999999999999" x14ac:dyDescent="0.5">
      <c r="A31" s="9" t="s">
        <v>11</v>
      </c>
      <c r="B31" s="12">
        <v>0</v>
      </c>
      <c r="C31" s="51">
        <f>B31*7</f>
        <v>0</v>
      </c>
    </row>
    <row r="32" spans="1:3" ht="18" customHeight="1" x14ac:dyDescent="0.5">
      <c r="A32" s="39" t="s">
        <v>26</v>
      </c>
      <c r="B32" s="12">
        <v>1</v>
      </c>
      <c r="C32" s="51">
        <f>B32*1</f>
        <v>1</v>
      </c>
    </row>
    <row r="33" spans="1:3" ht="17.649999999999999" x14ac:dyDescent="0.5">
      <c r="A33" s="14" t="s">
        <v>0</v>
      </c>
      <c r="B33" s="15"/>
      <c r="C33" s="52">
        <f>SUM(C28:C32)</f>
        <v>138</v>
      </c>
    </row>
    <row r="34" spans="1:3" ht="15" x14ac:dyDescent="0.4">
      <c r="A34" s="95" t="s">
        <v>45</v>
      </c>
      <c r="B34" s="96">
        <f>SUM(B29:B31)</f>
        <v>12</v>
      </c>
    </row>
    <row r="36" spans="1:3" ht="17.649999999999999" x14ac:dyDescent="0.5">
      <c r="A36" s="103" t="s">
        <v>51</v>
      </c>
      <c r="B36" s="89" t="s">
        <v>50</v>
      </c>
      <c r="C36" s="85"/>
    </row>
    <row r="37" spans="1:3" ht="17.649999999999999" x14ac:dyDescent="0.5">
      <c r="A37" s="87" t="s">
        <v>0</v>
      </c>
      <c r="B37" s="86">
        <f>C51</f>
        <v>128</v>
      </c>
      <c r="C37" s="102"/>
    </row>
    <row r="38" spans="1:3" ht="17.25" x14ac:dyDescent="0.45">
      <c r="A38" s="1"/>
      <c r="B38" s="64"/>
      <c r="C38" s="50"/>
    </row>
    <row r="39" spans="1:3" ht="17.649999999999999" x14ac:dyDescent="0.5">
      <c r="A39" s="69">
        <v>20</v>
      </c>
      <c r="B39" s="42">
        <f>B37/C39</f>
        <v>34.594594594594589</v>
      </c>
      <c r="C39" s="106">
        <v>3.7</v>
      </c>
    </row>
    <row r="40" spans="1:3" ht="17.649999999999999" x14ac:dyDescent="0.5">
      <c r="A40" s="69">
        <v>16</v>
      </c>
      <c r="B40" s="43">
        <f>B37/C40</f>
        <v>37.647058823529413</v>
      </c>
      <c r="C40" s="106">
        <v>3.4</v>
      </c>
    </row>
    <row r="41" spans="1:3" ht="17.649999999999999" x14ac:dyDescent="0.5">
      <c r="A41" s="69">
        <v>12</v>
      </c>
      <c r="B41" s="42">
        <f>B37/C41</f>
        <v>42.666666666666664</v>
      </c>
      <c r="C41" s="105">
        <v>3</v>
      </c>
    </row>
    <row r="42" spans="1:3" ht="17.649999999999999" x14ac:dyDescent="0.5">
      <c r="A42" s="70">
        <v>8</v>
      </c>
      <c r="B42" s="43">
        <f>B37/C42</f>
        <v>52.244897959183668</v>
      </c>
      <c r="C42" s="106">
        <v>2.4500000000000002</v>
      </c>
    </row>
    <row r="43" spans="1:3" ht="17.649999999999999" x14ac:dyDescent="0.5">
      <c r="A43" s="70">
        <v>4</v>
      </c>
      <c r="B43" s="42">
        <f>B37/C43</f>
        <v>58.18181818181818</v>
      </c>
      <c r="C43" s="106">
        <v>2.2000000000000002</v>
      </c>
    </row>
    <row r="44" spans="1:3" ht="17.649999999999999" x14ac:dyDescent="0.5">
      <c r="A44" s="57"/>
      <c r="B44" s="56"/>
      <c r="C44" s="56"/>
    </row>
    <row r="45" spans="1:3" ht="17.25" x14ac:dyDescent="0.45">
      <c r="A45" s="14" t="s">
        <v>1</v>
      </c>
      <c r="B45" s="8"/>
      <c r="C45" s="50"/>
    </row>
    <row r="46" spans="1:3" ht="17.649999999999999" x14ac:dyDescent="0.5">
      <c r="A46" s="9" t="s">
        <v>2</v>
      </c>
      <c r="B46" s="10">
        <v>11</v>
      </c>
      <c r="C46" s="51">
        <f>PRODUCT(B46-1,7)</f>
        <v>70</v>
      </c>
    </row>
    <row r="47" spans="1:3" ht="17.649999999999999" x14ac:dyDescent="0.5">
      <c r="A47" s="9" t="s">
        <v>9</v>
      </c>
      <c r="B47" s="10">
        <v>0</v>
      </c>
      <c r="C47" s="51">
        <f>B47*3</f>
        <v>0</v>
      </c>
    </row>
    <row r="48" spans="1:3" ht="17.649999999999999" x14ac:dyDescent="0.5">
      <c r="A48" s="9" t="s">
        <v>10</v>
      </c>
      <c r="B48" s="10">
        <v>10</v>
      </c>
      <c r="C48" s="51">
        <f>B48*5</f>
        <v>50</v>
      </c>
    </row>
    <row r="49" spans="1:3" ht="17.649999999999999" x14ac:dyDescent="0.5">
      <c r="A49" s="9" t="s">
        <v>11</v>
      </c>
      <c r="B49" s="12">
        <v>1</v>
      </c>
      <c r="C49" s="51">
        <f>B49*7</f>
        <v>7</v>
      </c>
    </row>
    <row r="50" spans="1:3" ht="17.649999999999999" x14ac:dyDescent="0.5">
      <c r="A50" s="39" t="s">
        <v>26</v>
      </c>
      <c r="B50" s="12">
        <v>1</v>
      </c>
      <c r="C50" s="51">
        <f>B50*1</f>
        <v>1</v>
      </c>
    </row>
    <row r="51" spans="1:3" ht="17.649999999999999" x14ac:dyDescent="0.5">
      <c r="A51" s="14" t="s">
        <v>0</v>
      </c>
      <c r="B51" s="15"/>
      <c r="C51" s="52">
        <f>SUM(C46:C50)</f>
        <v>128</v>
      </c>
    </row>
    <row r="52" spans="1:3" ht="15" x14ac:dyDescent="0.4">
      <c r="A52" s="95" t="s">
        <v>45</v>
      </c>
      <c r="B52" s="96">
        <f>SUM(B47:B49)</f>
        <v>11</v>
      </c>
    </row>
  </sheetData>
  <sheetProtection sheet="1" objects="1" scenarios="1"/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63"/>
  <sheetViews>
    <sheetView workbookViewId="0">
      <selection activeCell="G12" sqref="G12"/>
    </sheetView>
  </sheetViews>
  <sheetFormatPr defaultRowHeight="12.75" x14ac:dyDescent="0.35"/>
  <cols>
    <col min="1" max="1" width="10.6640625" customWidth="1"/>
    <col min="2" max="2" width="8.59765625" customWidth="1"/>
    <col min="3" max="3" width="7.6640625" style="53" customWidth="1"/>
  </cols>
  <sheetData>
    <row r="1" spans="1:7" ht="17.649999999999999" x14ac:dyDescent="0.5">
      <c r="A1" s="88"/>
      <c r="B1" s="89" t="s">
        <v>18</v>
      </c>
      <c r="C1" s="85"/>
      <c r="E1" s="119"/>
      <c r="F1" s="114"/>
      <c r="G1" s="115"/>
    </row>
    <row r="2" spans="1:7" ht="17.649999999999999" x14ac:dyDescent="0.5">
      <c r="A2" s="87" t="s">
        <v>0</v>
      </c>
      <c r="B2" s="131"/>
      <c r="C2" s="22"/>
      <c r="E2" s="35"/>
      <c r="F2" s="120"/>
      <c r="G2" s="22"/>
    </row>
    <row r="3" spans="1:7" ht="17.649999999999999" x14ac:dyDescent="0.5">
      <c r="A3" s="23" t="s">
        <v>15</v>
      </c>
      <c r="B3" s="86">
        <f>C38</f>
        <v>168</v>
      </c>
      <c r="C3" s="6"/>
      <c r="E3" s="35"/>
      <c r="F3" s="106"/>
      <c r="G3" s="117"/>
    </row>
    <row r="4" spans="1:7" ht="17.649999999999999" x14ac:dyDescent="0.5">
      <c r="A4" s="1"/>
      <c r="B4" s="64"/>
      <c r="C4" s="4"/>
      <c r="E4" s="121"/>
      <c r="F4" s="56"/>
      <c r="G4" s="106"/>
    </row>
    <row r="5" spans="1:7" ht="17.649999999999999" x14ac:dyDescent="0.5">
      <c r="A5" s="69">
        <v>20</v>
      </c>
      <c r="B5" s="42">
        <f>B3/C5</f>
        <v>44.210526315789473</v>
      </c>
      <c r="C5" s="106">
        <v>3.8</v>
      </c>
      <c r="E5" s="121"/>
      <c r="F5" s="56"/>
      <c r="G5" s="106"/>
    </row>
    <row r="6" spans="1:7" ht="17.649999999999999" x14ac:dyDescent="0.5">
      <c r="A6" s="69">
        <v>16</v>
      </c>
      <c r="B6" s="43">
        <f>B3/C6</f>
        <v>48</v>
      </c>
      <c r="C6" s="106">
        <v>3.5</v>
      </c>
      <c r="E6" s="121"/>
      <c r="F6" s="56"/>
      <c r="G6" s="106"/>
    </row>
    <row r="7" spans="1:7" ht="17.649999999999999" x14ac:dyDescent="0.5">
      <c r="A7" s="69">
        <v>12</v>
      </c>
      <c r="B7" s="42">
        <f>B3/C7</f>
        <v>51.692307692307693</v>
      </c>
      <c r="C7" s="105">
        <v>3.25</v>
      </c>
      <c r="E7" s="121"/>
      <c r="F7" s="56"/>
      <c r="G7" s="106"/>
    </row>
    <row r="8" spans="1:7" ht="17.649999999999999" x14ac:dyDescent="0.5">
      <c r="A8" s="70">
        <v>8</v>
      </c>
      <c r="B8" s="43">
        <f>B3/C8</f>
        <v>64.615384615384613</v>
      </c>
      <c r="C8" s="106">
        <v>2.6</v>
      </c>
      <c r="E8" s="121"/>
      <c r="F8" s="56"/>
      <c r="G8" s="106"/>
    </row>
    <row r="9" spans="1:7" ht="17.649999999999999" x14ac:dyDescent="0.5">
      <c r="A9" s="70">
        <v>4</v>
      </c>
      <c r="B9" s="42">
        <f>B3/C9</f>
        <v>71.489361702127653</v>
      </c>
      <c r="C9" s="106">
        <v>2.35</v>
      </c>
      <c r="E9" s="35"/>
      <c r="F9" s="65"/>
      <c r="G9" s="66"/>
    </row>
    <row r="10" spans="1:7" ht="17.649999999999999" x14ac:dyDescent="0.5">
      <c r="A10" s="70"/>
      <c r="B10" s="109"/>
      <c r="C10" s="106"/>
      <c r="E10" s="37"/>
      <c r="F10" s="118"/>
      <c r="G10" s="116"/>
    </row>
    <row r="11" spans="1:7" ht="17.649999999999999" x14ac:dyDescent="0.5">
      <c r="A11" s="24" t="s">
        <v>16</v>
      </c>
      <c r="B11" s="111">
        <f>B3</f>
        <v>168</v>
      </c>
      <c r="C11" s="50"/>
      <c r="E11" s="37"/>
      <c r="F11" s="122"/>
      <c r="G11" s="123"/>
    </row>
    <row r="12" spans="1:7" ht="17.649999999999999" x14ac:dyDescent="0.5">
      <c r="A12" s="1"/>
      <c r="B12" s="110"/>
      <c r="C12" s="50"/>
      <c r="E12" s="37"/>
      <c r="F12" s="122"/>
      <c r="G12" s="123"/>
    </row>
    <row r="13" spans="1:7" ht="17.649999999999999" x14ac:dyDescent="0.5">
      <c r="A13" s="69">
        <v>20</v>
      </c>
      <c r="B13" s="42">
        <f>B3/C13</f>
        <v>49.411764705882355</v>
      </c>
      <c r="C13" s="106">
        <v>3.4</v>
      </c>
      <c r="E13" s="37"/>
      <c r="F13" s="122"/>
      <c r="G13" s="123"/>
    </row>
    <row r="14" spans="1:7" ht="17.649999999999999" x14ac:dyDescent="0.5">
      <c r="A14" s="69">
        <v>16</v>
      </c>
      <c r="B14" s="43">
        <f>B3/C14</f>
        <v>53.333333333333336</v>
      </c>
      <c r="C14" s="106">
        <v>3.15</v>
      </c>
      <c r="E14" s="37"/>
      <c r="F14" s="124"/>
      <c r="G14" s="123"/>
    </row>
    <row r="15" spans="1:7" ht="17.649999999999999" x14ac:dyDescent="0.5">
      <c r="A15" s="69">
        <v>12</v>
      </c>
      <c r="B15" s="42">
        <f>B3/C15</f>
        <v>56.949152542372879</v>
      </c>
      <c r="C15" s="105">
        <v>2.95</v>
      </c>
      <c r="E15" s="37"/>
      <c r="F15" s="124"/>
      <c r="G15" s="123"/>
    </row>
    <row r="16" spans="1:7" ht="17.649999999999999" x14ac:dyDescent="0.5">
      <c r="A16" s="70">
        <v>8</v>
      </c>
      <c r="B16" s="43">
        <f>B3/C16</f>
        <v>71.489361702127653</v>
      </c>
      <c r="C16" s="106">
        <v>2.35</v>
      </c>
      <c r="E16" s="37"/>
      <c r="F16" s="124"/>
      <c r="G16" s="123"/>
    </row>
    <row r="17" spans="1:12" ht="17.649999999999999" x14ac:dyDescent="0.5">
      <c r="A17" s="70">
        <v>4</v>
      </c>
      <c r="B17" s="42">
        <f>B3/C17</f>
        <v>80</v>
      </c>
      <c r="C17" s="106">
        <v>2.1</v>
      </c>
      <c r="E17" s="37"/>
      <c r="F17" s="124"/>
      <c r="G17" s="123"/>
    </row>
    <row r="18" spans="1:12" ht="17.649999999999999" x14ac:dyDescent="0.5">
      <c r="A18" s="70"/>
      <c r="B18" s="109"/>
      <c r="C18" s="106"/>
      <c r="E18" s="37"/>
      <c r="F18" s="122"/>
      <c r="G18" s="123"/>
    </row>
    <row r="19" spans="1:12" ht="17.649999999999999" x14ac:dyDescent="0.5">
      <c r="A19" s="41" t="s">
        <v>17</v>
      </c>
      <c r="B19" s="111">
        <f>B3</f>
        <v>168</v>
      </c>
      <c r="C19" s="50"/>
      <c r="E19" s="37"/>
      <c r="F19" s="122"/>
      <c r="G19" s="123"/>
    </row>
    <row r="20" spans="1:12" ht="17.649999999999999" x14ac:dyDescent="0.5">
      <c r="A20" s="1"/>
      <c r="B20" s="64"/>
      <c r="C20" s="50"/>
      <c r="E20" s="37"/>
      <c r="F20" s="124"/>
      <c r="G20" s="123"/>
    </row>
    <row r="21" spans="1:12" ht="17.649999999999999" x14ac:dyDescent="0.5">
      <c r="A21" s="69">
        <v>20</v>
      </c>
      <c r="B21" s="42">
        <f>B3/C21</f>
        <v>55.081967213114758</v>
      </c>
      <c r="C21" s="106">
        <v>3.05</v>
      </c>
      <c r="E21" s="37"/>
      <c r="F21" s="118"/>
      <c r="G21" s="125"/>
    </row>
    <row r="22" spans="1:12" ht="17.649999999999999" x14ac:dyDescent="0.5">
      <c r="A22" s="69">
        <v>16</v>
      </c>
      <c r="B22" s="43">
        <f>B3/C22</f>
        <v>58.94736842105263</v>
      </c>
      <c r="C22" s="106">
        <v>2.85</v>
      </c>
      <c r="E22" s="126"/>
      <c r="F22" s="127"/>
      <c r="G22" s="116"/>
    </row>
    <row r="23" spans="1:12" ht="17.649999999999999" x14ac:dyDescent="0.5">
      <c r="A23" s="69">
        <v>12</v>
      </c>
      <c r="B23" s="42">
        <f>B3/C23</f>
        <v>63.39622641509434</v>
      </c>
      <c r="C23" s="105">
        <v>2.65</v>
      </c>
      <c r="E23" s="35"/>
      <c r="F23" s="35"/>
      <c r="G23" s="35"/>
    </row>
    <row r="24" spans="1:12" ht="16.899999999999999" customHeight="1" x14ac:dyDescent="0.5">
      <c r="A24" s="70">
        <v>8</v>
      </c>
      <c r="B24" s="43">
        <f>B3/C24</f>
        <v>80</v>
      </c>
      <c r="C24" s="106">
        <v>2.1</v>
      </c>
      <c r="F24" s="27"/>
      <c r="H24" s="34"/>
      <c r="I24" s="34"/>
      <c r="J24" s="34"/>
      <c r="K24" s="34"/>
      <c r="L24" s="34"/>
    </row>
    <row r="25" spans="1:12" ht="17.649999999999999" x14ac:dyDescent="0.5">
      <c r="A25" s="70">
        <v>4</v>
      </c>
      <c r="B25" s="42">
        <f>B3/C25</f>
        <v>88.421052631578945</v>
      </c>
      <c r="C25" s="106">
        <v>1.9</v>
      </c>
      <c r="H25" s="34"/>
      <c r="I25" s="34"/>
      <c r="J25" s="34"/>
      <c r="K25" s="34"/>
      <c r="L25" s="34"/>
    </row>
    <row r="26" spans="1:12" ht="17.649999999999999" x14ac:dyDescent="0.5">
      <c r="A26" s="70"/>
      <c r="B26" s="109"/>
      <c r="C26" s="106"/>
      <c r="H26" s="34"/>
      <c r="I26" s="34"/>
      <c r="J26" s="34"/>
      <c r="K26" s="34"/>
      <c r="L26" s="34"/>
    </row>
    <row r="27" spans="1:12" ht="17.649999999999999" x14ac:dyDescent="0.5">
      <c r="A27" s="9" t="s">
        <v>2</v>
      </c>
      <c r="B27" s="30">
        <v>17</v>
      </c>
      <c r="C27" s="129">
        <f>PRODUCT(B27-1,7)</f>
        <v>112</v>
      </c>
      <c r="H27" s="34"/>
      <c r="I27" s="34"/>
      <c r="J27" s="34"/>
      <c r="K27" s="34"/>
      <c r="L27" s="34"/>
    </row>
    <row r="28" spans="1:12" ht="17.649999999999999" x14ac:dyDescent="0.5">
      <c r="A28" s="9" t="s">
        <v>9</v>
      </c>
      <c r="B28" s="30">
        <v>0</v>
      </c>
      <c r="C28" s="129">
        <f>B28*3</f>
        <v>0</v>
      </c>
      <c r="H28" s="34"/>
      <c r="I28" s="34"/>
      <c r="J28" s="34"/>
      <c r="K28" s="34"/>
      <c r="L28" s="34"/>
    </row>
    <row r="29" spans="1:12" ht="17.649999999999999" x14ac:dyDescent="0.5">
      <c r="A29" s="9" t="s">
        <v>10</v>
      </c>
      <c r="B29" s="30">
        <v>2</v>
      </c>
      <c r="C29" s="129">
        <f>B29*5</f>
        <v>10</v>
      </c>
    </row>
    <row r="30" spans="1:12" ht="17.649999999999999" x14ac:dyDescent="0.5">
      <c r="A30" s="9" t="s">
        <v>11</v>
      </c>
      <c r="B30" s="31">
        <v>2</v>
      </c>
      <c r="C30" s="129">
        <f>B30*7</f>
        <v>14</v>
      </c>
    </row>
    <row r="31" spans="1:12" ht="17.649999999999999" x14ac:dyDescent="0.5">
      <c r="A31" s="9" t="s">
        <v>6</v>
      </c>
      <c r="B31" s="31">
        <v>2</v>
      </c>
      <c r="C31" s="129">
        <f>B31*12</f>
        <v>24</v>
      </c>
    </row>
    <row r="32" spans="1:12" ht="17.649999999999999" x14ac:dyDescent="0.5">
      <c r="A32" s="9" t="s">
        <v>7</v>
      </c>
      <c r="B32" s="31">
        <v>1</v>
      </c>
      <c r="C32" s="129">
        <f>B32*5</f>
        <v>5</v>
      </c>
    </row>
    <row r="33" spans="1:3" ht="17.649999999999999" x14ac:dyDescent="0.5">
      <c r="A33" s="9" t="s">
        <v>44</v>
      </c>
      <c r="B33" s="31">
        <v>9</v>
      </c>
      <c r="C33" s="160"/>
    </row>
    <row r="34" spans="1:3" ht="17.649999999999999" x14ac:dyDescent="0.5">
      <c r="A34" s="9" t="s">
        <v>36</v>
      </c>
      <c r="B34" s="30">
        <v>1</v>
      </c>
      <c r="C34" s="129">
        <f>B34*3</f>
        <v>3</v>
      </c>
    </row>
    <row r="35" spans="1:3" ht="17.649999999999999" x14ac:dyDescent="0.5">
      <c r="A35" s="9" t="s">
        <v>55</v>
      </c>
      <c r="B35" s="30">
        <v>0</v>
      </c>
      <c r="C35" s="129">
        <f>B35*5</f>
        <v>0</v>
      </c>
    </row>
    <row r="36" spans="1:3" ht="17.649999999999999" x14ac:dyDescent="0.5">
      <c r="A36" s="9" t="s">
        <v>54</v>
      </c>
      <c r="B36" s="30">
        <v>0</v>
      </c>
      <c r="C36" s="129">
        <f>B36*2</f>
        <v>0</v>
      </c>
    </row>
    <row r="37" spans="1:3" ht="17.649999999999999" x14ac:dyDescent="0.5">
      <c r="A37" s="9" t="s">
        <v>26</v>
      </c>
      <c r="B37" s="31">
        <v>0</v>
      </c>
      <c r="C37" s="129">
        <f>B37*1</f>
        <v>0</v>
      </c>
    </row>
    <row r="38" spans="1:3" ht="17.649999999999999" x14ac:dyDescent="0.5">
      <c r="A38" s="14" t="s">
        <v>0</v>
      </c>
      <c r="B38" s="28"/>
      <c r="C38" s="101">
        <f>SUM(C27:C37)</f>
        <v>168</v>
      </c>
    </row>
    <row r="39" spans="1:3" s="26" customFormat="1" ht="17.25" x14ac:dyDescent="0.45">
      <c r="A39" s="95" t="s">
        <v>45</v>
      </c>
      <c r="B39" s="96">
        <f>SUM(B28:B35)</f>
        <v>17</v>
      </c>
      <c r="C39" s="54"/>
    </row>
    <row r="40" spans="1:3" s="26" customFormat="1" ht="16.5" customHeight="1" x14ac:dyDescent="0.5">
      <c r="A40" s="37"/>
      <c r="C40" s="55"/>
    </row>
    <row r="41" spans="1:3" ht="17.649999999999999" x14ac:dyDescent="0.5">
      <c r="A41" s="103" t="s">
        <v>51</v>
      </c>
      <c r="B41" s="89" t="s">
        <v>18</v>
      </c>
      <c r="C41" s="85"/>
    </row>
    <row r="42" spans="1:3" ht="17.649999999999999" x14ac:dyDescent="0.5">
      <c r="A42" s="87" t="s">
        <v>0</v>
      </c>
      <c r="B42" s="86">
        <f>C62</f>
        <v>131</v>
      </c>
      <c r="C42" s="22"/>
    </row>
    <row r="43" spans="1:3" ht="17.25" x14ac:dyDescent="0.45">
      <c r="A43" s="1"/>
      <c r="B43" s="64"/>
      <c r="C43" s="50"/>
    </row>
    <row r="44" spans="1:3" ht="17.649999999999999" x14ac:dyDescent="0.5">
      <c r="A44" s="69">
        <v>20</v>
      </c>
      <c r="B44" s="42">
        <f>B42/C44</f>
        <v>47.636363636363633</v>
      </c>
      <c r="C44" s="106">
        <v>2.75</v>
      </c>
    </row>
    <row r="45" spans="1:3" ht="17.649999999999999" x14ac:dyDescent="0.5">
      <c r="A45" s="69">
        <v>16</v>
      </c>
      <c r="B45" s="43">
        <f>B42/C45</f>
        <v>51.372549019607845</v>
      </c>
      <c r="C45" s="106">
        <v>2.5499999999999998</v>
      </c>
    </row>
    <row r="46" spans="1:3" ht="17.649999999999999" x14ac:dyDescent="0.5">
      <c r="A46" s="69">
        <v>12</v>
      </c>
      <c r="B46" s="42">
        <f>B42/C46</f>
        <v>54.583333333333336</v>
      </c>
      <c r="C46" s="105">
        <v>2.4</v>
      </c>
    </row>
    <row r="47" spans="1:3" ht="17.649999999999999" x14ac:dyDescent="0.5">
      <c r="A47" s="70">
        <v>8</v>
      </c>
      <c r="B47" s="43">
        <f>B42/C47</f>
        <v>68.94736842105263</v>
      </c>
      <c r="C47" s="106">
        <v>1.9</v>
      </c>
    </row>
    <row r="48" spans="1:3" ht="17.649999999999999" x14ac:dyDescent="0.5">
      <c r="A48" s="70">
        <v>4</v>
      </c>
      <c r="B48" s="42">
        <f>B42/C48</f>
        <v>77.058823529411768</v>
      </c>
      <c r="C48" s="106">
        <v>1.7</v>
      </c>
    </row>
    <row r="49" spans="1:6" ht="17.649999999999999" x14ac:dyDescent="0.5">
      <c r="A49" s="63"/>
      <c r="B49" s="65"/>
      <c r="C49" s="66"/>
    </row>
    <row r="50" spans="1:6" ht="17.25" x14ac:dyDescent="0.45">
      <c r="A50" s="14" t="s">
        <v>1</v>
      </c>
      <c r="B50" s="29"/>
      <c r="C50" s="67"/>
    </row>
    <row r="51" spans="1:6" ht="17.649999999999999" x14ac:dyDescent="0.5">
      <c r="A51" s="9" t="s">
        <v>2</v>
      </c>
      <c r="B51" s="30">
        <v>14</v>
      </c>
      <c r="C51" s="129">
        <f>PRODUCT(B51-1,7)</f>
        <v>91</v>
      </c>
    </row>
    <row r="52" spans="1:6" ht="17.649999999999999" x14ac:dyDescent="0.5">
      <c r="A52" s="9" t="s">
        <v>9</v>
      </c>
      <c r="B52" s="30">
        <v>0</v>
      </c>
      <c r="C52" s="129">
        <f>B52*3</f>
        <v>0</v>
      </c>
    </row>
    <row r="53" spans="1:6" ht="17.649999999999999" x14ac:dyDescent="0.5">
      <c r="A53" s="9" t="s">
        <v>10</v>
      </c>
      <c r="B53" s="30">
        <v>1</v>
      </c>
      <c r="C53" s="129">
        <f>B53*5</f>
        <v>5</v>
      </c>
    </row>
    <row r="54" spans="1:6" ht="17.649999999999999" x14ac:dyDescent="0.5">
      <c r="A54" s="9" t="s">
        <v>11</v>
      </c>
      <c r="B54" s="31">
        <v>1</v>
      </c>
      <c r="C54" s="129">
        <f>B54*7</f>
        <v>7</v>
      </c>
    </row>
    <row r="55" spans="1:6" ht="17.649999999999999" x14ac:dyDescent="0.5">
      <c r="A55" s="9" t="s">
        <v>6</v>
      </c>
      <c r="B55" s="31">
        <v>1</v>
      </c>
      <c r="C55" s="129">
        <f>B55*12</f>
        <v>12</v>
      </c>
    </row>
    <row r="56" spans="1:6" ht="17.649999999999999" x14ac:dyDescent="0.5">
      <c r="A56" s="9" t="s">
        <v>7</v>
      </c>
      <c r="B56" s="31">
        <v>1</v>
      </c>
      <c r="C56" s="129">
        <f>B56*5</f>
        <v>5</v>
      </c>
    </row>
    <row r="57" spans="1:6" ht="17.649999999999999" x14ac:dyDescent="0.5">
      <c r="A57" s="9" t="s">
        <v>44</v>
      </c>
      <c r="B57" s="31">
        <v>8</v>
      </c>
      <c r="C57" s="160"/>
      <c r="F57">
        <v>12</v>
      </c>
    </row>
    <row r="58" spans="1:6" ht="17.649999999999999" x14ac:dyDescent="0.5">
      <c r="A58" s="9" t="s">
        <v>36</v>
      </c>
      <c r="B58" s="30">
        <v>1</v>
      </c>
      <c r="C58" s="129">
        <f>B58*3</f>
        <v>3</v>
      </c>
    </row>
    <row r="59" spans="1:6" ht="17.649999999999999" x14ac:dyDescent="0.5">
      <c r="A59" s="9" t="s">
        <v>55</v>
      </c>
      <c r="B59" s="30">
        <v>1</v>
      </c>
      <c r="C59" s="129">
        <f>B59*5</f>
        <v>5</v>
      </c>
    </row>
    <row r="60" spans="1:6" ht="17.649999999999999" x14ac:dyDescent="0.5">
      <c r="A60" s="9" t="s">
        <v>54</v>
      </c>
      <c r="B60" s="30">
        <v>1</v>
      </c>
      <c r="C60" s="129">
        <f>B60*2</f>
        <v>2</v>
      </c>
    </row>
    <row r="61" spans="1:6" ht="17.649999999999999" x14ac:dyDescent="0.5">
      <c r="A61" s="9" t="s">
        <v>26</v>
      </c>
      <c r="B61" s="31">
        <v>1</v>
      </c>
      <c r="C61" s="129">
        <f>B61*1</f>
        <v>1</v>
      </c>
    </row>
    <row r="62" spans="1:6" ht="17.649999999999999" x14ac:dyDescent="0.5">
      <c r="A62" s="14" t="s">
        <v>0</v>
      </c>
      <c r="B62" s="28"/>
      <c r="C62" s="130">
        <f>SUM(C51:C61)</f>
        <v>131</v>
      </c>
    </row>
    <row r="63" spans="1:6" ht="17.25" x14ac:dyDescent="0.45">
      <c r="A63" s="95" t="s">
        <v>45</v>
      </c>
      <c r="B63" s="96">
        <f>SUM(B52:B59)</f>
        <v>14</v>
      </c>
      <c r="C63" s="54"/>
    </row>
  </sheetData>
  <sheetProtection sheet="1" objects="1" scenarios="1"/>
  <phoneticPr fontId="0" type="noConversion"/>
  <pageMargins left="0.75" right="0.75" top="1" bottom="1" header="0.5" footer="0.5"/>
  <pageSetup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90"/>
  <sheetViews>
    <sheetView tabSelected="1" workbookViewId="0">
      <selection activeCell="C62" sqref="C62"/>
    </sheetView>
  </sheetViews>
  <sheetFormatPr defaultRowHeight="12.75" x14ac:dyDescent="0.35"/>
  <cols>
    <col min="1" max="1" width="10.86328125" bestFit="1" customWidth="1"/>
    <col min="2" max="2" width="8.59765625" customWidth="1"/>
    <col min="3" max="3" width="7.6640625" customWidth="1"/>
    <col min="7" max="7" width="7.3984375" customWidth="1"/>
    <col min="9" max="9" width="5.3984375" bestFit="1" customWidth="1"/>
    <col min="10" max="10" width="4.59765625" bestFit="1" customWidth="1"/>
    <col min="11" max="11" width="5" bestFit="1" customWidth="1"/>
    <col min="13" max="13" width="5.3984375" bestFit="1" customWidth="1"/>
    <col min="14" max="14" width="4.59765625" bestFit="1" customWidth="1"/>
    <col min="15" max="15" width="5" bestFit="1" customWidth="1"/>
  </cols>
  <sheetData>
    <row r="1" spans="1:3" ht="17.649999999999999" x14ac:dyDescent="0.5">
      <c r="A1" s="132" t="s">
        <v>15</v>
      </c>
      <c r="B1" s="89" t="s">
        <v>27</v>
      </c>
      <c r="C1" s="85"/>
    </row>
    <row r="2" spans="1:3" ht="17.649999999999999" x14ac:dyDescent="0.5">
      <c r="A2" s="136" t="s">
        <v>0</v>
      </c>
      <c r="B2" s="86">
        <f>C21</f>
        <v>152</v>
      </c>
      <c r="C2" s="22"/>
    </row>
    <row r="3" spans="1:3" ht="8.65" customHeight="1" x14ac:dyDescent="0.5">
      <c r="A3" s="133"/>
      <c r="C3" s="6"/>
    </row>
    <row r="4" spans="1:3" ht="17.649999999999999" x14ac:dyDescent="0.5">
      <c r="A4" s="69">
        <v>20</v>
      </c>
      <c r="B4" s="42">
        <f>B2/C4</f>
        <v>44.705882352941181</v>
      </c>
      <c r="C4" s="106">
        <v>3.4</v>
      </c>
    </row>
    <row r="5" spans="1:3" ht="17.649999999999999" x14ac:dyDescent="0.5">
      <c r="A5" s="69">
        <v>16</v>
      </c>
      <c r="B5" s="43">
        <f>B2/C5</f>
        <v>48.253968253968253</v>
      </c>
      <c r="C5" s="106">
        <v>3.15</v>
      </c>
    </row>
    <row r="6" spans="1:3" ht="17.649999999999999" x14ac:dyDescent="0.5">
      <c r="A6" s="69">
        <v>12</v>
      </c>
      <c r="B6" s="42">
        <f>B2/C6</f>
        <v>53.333333333333329</v>
      </c>
      <c r="C6" s="105">
        <v>2.85</v>
      </c>
    </row>
    <row r="7" spans="1:3" ht="17.649999999999999" x14ac:dyDescent="0.5">
      <c r="A7" s="70">
        <v>8</v>
      </c>
      <c r="B7" s="43">
        <f>B2/C7</f>
        <v>66.08695652173914</v>
      </c>
      <c r="C7" s="106">
        <v>2.2999999999999998</v>
      </c>
    </row>
    <row r="8" spans="1:3" ht="17.649999999999999" x14ac:dyDescent="0.5">
      <c r="A8" s="70">
        <v>4</v>
      </c>
      <c r="B8" s="42">
        <f>B2/C8</f>
        <v>74.146341463414643</v>
      </c>
      <c r="C8" s="106">
        <v>2.0499999999999998</v>
      </c>
    </row>
    <row r="9" spans="1:3" ht="16.5" x14ac:dyDescent="0.45">
      <c r="A9" s="14" t="s">
        <v>1</v>
      </c>
      <c r="B9" s="32"/>
      <c r="C9" s="68"/>
    </row>
    <row r="10" spans="1:3" ht="17.649999999999999" x14ac:dyDescent="0.5">
      <c r="A10" s="9" t="s">
        <v>2</v>
      </c>
      <c r="B10" s="10">
        <v>17</v>
      </c>
      <c r="C10" s="11">
        <f>PRODUCT(B10-1,7)</f>
        <v>112</v>
      </c>
    </row>
    <row r="11" spans="1:3" ht="17.649999999999999" x14ac:dyDescent="0.5">
      <c r="A11" s="9" t="s">
        <v>3</v>
      </c>
      <c r="B11" s="10">
        <v>0</v>
      </c>
      <c r="C11" s="11">
        <f>B11*3</f>
        <v>0</v>
      </c>
    </row>
    <row r="12" spans="1:3" ht="17.649999999999999" x14ac:dyDescent="0.5">
      <c r="A12" s="9" t="s">
        <v>4</v>
      </c>
      <c r="B12" s="10">
        <v>2</v>
      </c>
      <c r="C12" s="11">
        <f>B12*5</f>
        <v>10</v>
      </c>
    </row>
    <row r="13" spans="1:3" ht="17.649999999999999" x14ac:dyDescent="0.5">
      <c r="A13" s="9" t="s">
        <v>5</v>
      </c>
      <c r="B13" s="12">
        <v>0</v>
      </c>
      <c r="C13" s="11">
        <f>B13*7</f>
        <v>0</v>
      </c>
    </row>
    <row r="14" spans="1:3" ht="17.649999999999999" x14ac:dyDescent="0.5">
      <c r="A14" s="9" t="s">
        <v>19</v>
      </c>
      <c r="B14" s="12">
        <v>0</v>
      </c>
      <c r="C14" s="11">
        <f>B14*4</f>
        <v>0</v>
      </c>
    </row>
    <row r="15" spans="1:3" ht="17.649999999999999" x14ac:dyDescent="0.5">
      <c r="A15" s="9" t="s">
        <v>20</v>
      </c>
      <c r="B15" s="12">
        <v>3</v>
      </c>
      <c r="C15" s="33">
        <f>B15*8</f>
        <v>24</v>
      </c>
    </row>
    <row r="16" spans="1:3" ht="17.649999999999999" x14ac:dyDescent="0.5">
      <c r="A16" s="9" t="s">
        <v>44</v>
      </c>
      <c r="B16" s="12">
        <v>11</v>
      </c>
      <c r="C16" s="161"/>
    </row>
    <row r="17" spans="1:16" ht="17.649999999999999" x14ac:dyDescent="0.5">
      <c r="A17" s="9" t="s">
        <v>36</v>
      </c>
      <c r="B17" s="10">
        <v>1</v>
      </c>
      <c r="C17" s="11">
        <f>B17*3</f>
        <v>3</v>
      </c>
    </row>
    <row r="18" spans="1:16" ht="17.649999999999999" x14ac:dyDescent="0.5">
      <c r="A18" s="9" t="s">
        <v>55</v>
      </c>
      <c r="B18" s="10">
        <v>0</v>
      </c>
      <c r="C18" s="11">
        <f>B18*5</f>
        <v>0</v>
      </c>
    </row>
    <row r="19" spans="1:16" ht="17.649999999999999" x14ac:dyDescent="0.5">
      <c r="A19" s="9" t="s">
        <v>54</v>
      </c>
      <c r="B19" s="10">
        <v>1</v>
      </c>
      <c r="C19" s="11">
        <f>B19*2</f>
        <v>2</v>
      </c>
    </row>
    <row r="20" spans="1:16" ht="17.649999999999999" x14ac:dyDescent="0.5">
      <c r="A20" s="14" t="s">
        <v>26</v>
      </c>
      <c r="B20" s="12">
        <v>1</v>
      </c>
      <c r="C20" s="33">
        <f>B20*1</f>
        <v>1</v>
      </c>
    </row>
    <row r="21" spans="1:16" ht="17.649999999999999" x14ac:dyDescent="0.5">
      <c r="A21" s="14" t="s">
        <v>0</v>
      </c>
      <c r="B21" s="15"/>
      <c r="C21" s="111">
        <f>SUM(C10:C20)</f>
        <v>152</v>
      </c>
    </row>
    <row r="22" spans="1:16" ht="17.649999999999999" x14ac:dyDescent="0.5">
      <c r="A22" s="95" t="s">
        <v>45</v>
      </c>
      <c r="B22" s="96">
        <f>SUM(B11:B18)</f>
        <v>17</v>
      </c>
      <c r="C22" s="38"/>
      <c r="H22" s="34"/>
      <c r="I22" s="34"/>
      <c r="J22" s="34"/>
      <c r="K22" s="34"/>
      <c r="L22" s="34"/>
      <c r="M22" s="34"/>
      <c r="N22" s="34"/>
      <c r="O22" s="34"/>
      <c r="P22" s="34"/>
    </row>
    <row r="23" spans="1:16" ht="10.5" customHeight="1" x14ac:dyDescent="0.5">
      <c r="A23" s="95"/>
      <c r="B23" s="96"/>
      <c r="C23" s="38"/>
      <c r="H23" s="34"/>
      <c r="I23" s="34"/>
      <c r="J23" s="34"/>
      <c r="K23" s="34"/>
      <c r="L23" s="34"/>
      <c r="M23" s="34"/>
      <c r="N23" s="34"/>
      <c r="O23" s="34"/>
      <c r="P23" s="34"/>
    </row>
    <row r="24" spans="1:16" ht="20.75" customHeight="1" x14ac:dyDescent="0.5">
      <c r="A24" s="143" t="s">
        <v>62</v>
      </c>
      <c r="B24" s="144"/>
      <c r="C24" s="144"/>
      <c r="H24" s="34"/>
      <c r="I24" s="34"/>
      <c r="J24" s="34"/>
      <c r="K24" s="34"/>
      <c r="L24" s="34"/>
      <c r="M24" s="34"/>
      <c r="N24" s="34"/>
      <c r="O24" s="34"/>
      <c r="P24" s="34"/>
    </row>
    <row r="25" spans="1:16" ht="17.649999999999999" x14ac:dyDescent="0.5">
      <c r="A25" s="137" t="s">
        <v>0</v>
      </c>
      <c r="B25" s="111">
        <f>C44</f>
        <v>134</v>
      </c>
      <c r="C25" s="38"/>
      <c r="H25" s="34"/>
      <c r="I25" s="34"/>
      <c r="J25" s="34"/>
      <c r="K25" s="34"/>
      <c r="L25" s="34"/>
      <c r="M25" s="34"/>
      <c r="N25" s="34"/>
      <c r="O25" s="34"/>
      <c r="P25" s="34"/>
    </row>
    <row r="26" spans="1:16" ht="16.5" customHeight="1" x14ac:dyDescent="0.5">
      <c r="A26" s="133"/>
      <c r="B26" s="25"/>
      <c r="C26" s="50"/>
    </row>
    <row r="27" spans="1:16" ht="17.649999999999999" x14ac:dyDescent="0.5">
      <c r="A27" s="69">
        <v>20</v>
      </c>
      <c r="B27" s="42">
        <f>B2/C27</f>
        <v>49.836065573770497</v>
      </c>
      <c r="C27" s="106">
        <v>3.05</v>
      </c>
    </row>
    <row r="28" spans="1:16" ht="17.649999999999999" x14ac:dyDescent="0.5">
      <c r="A28" s="69">
        <v>16</v>
      </c>
      <c r="B28" s="43">
        <f>B2/C28</f>
        <v>53.333333333333329</v>
      </c>
      <c r="C28" s="106">
        <v>2.85</v>
      </c>
    </row>
    <row r="29" spans="1:16" ht="17.649999999999999" x14ac:dyDescent="0.5">
      <c r="A29" s="69">
        <v>12</v>
      </c>
      <c r="B29" s="42">
        <f>B2/C29</f>
        <v>59.607843137254903</v>
      </c>
      <c r="C29" s="105">
        <v>2.5499999999999998</v>
      </c>
    </row>
    <row r="30" spans="1:16" ht="17.649999999999999" x14ac:dyDescent="0.5">
      <c r="A30" s="70">
        <v>8</v>
      </c>
      <c r="B30" s="43">
        <f>B2/C30</f>
        <v>72.38095238095238</v>
      </c>
      <c r="C30" s="106">
        <v>2.1</v>
      </c>
    </row>
    <row r="31" spans="1:16" ht="17.649999999999999" x14ac:dyDescent="0.5">
      <c r="A31" s="70">
        <v>4</v>
      </c>
      <c r="B31" s="42">
        <f>B2/C31</f>
        <v>82.162162162162161</v>
      </c>
      <c r="C31" s="106">
        <v>1.85</v>
      </c>
    </row>
    <row r="32" spans="1:16" ht="16.5" x14ac:dyDescent="0.45">
      <c r="A32" s="14" t="s">
        <v>1</v>
      </c>
      <c r="B32" s="32"/>
      <c r="C32" s="68"/>
    </row>
    <row r="33" spans="1:3" ht="17.649999999999999" x14ac:dyDescent="0.5">
      <c r="A33" s="9" t="s">
        <v>2</v>
      </c>
      <c r="B33" s="10">
        <v>15</v>
      </c>
      <c r="C33" s="11">
        <f>PRODUCT(B33-1,7)</f>
        <v>98</v>
      </c>
    </row>
    <row r="34" spans="1:3" ht="17.649999999999999" x14ac:dyDescent="0.5">
      <c r="A34" s="9" t="s">
        <v>3</v>
      </c>
      <c r="B34" s="10">
        <v>0</v>
      </c>
      <c r="C34" s="11">
        <f>B34*3</f>
        <v>0</v>
      </c>
    </row>
    <row r="35" spans="1:3" ht="17.649999999999999" x14ac:dyDescent="0.5">
      <c r="A35" s="9" t="s">
        <v>4</v>
      </c>
      <c r="B35" s="10">
        <v>1</v>
      </c>
      <c r="C35" s="11">
        <f>B35*5</f>
        <v>5</v>
      </c>
    </row>
    <row r="36" spans="1:3" ht="17.649999999999999" x14ac:dyDescent="0.5">
      <c r="A36" s="9" t="s">
        <v>5</v>
      </c>
      <c r="B36" s="12">
        <v>1</v>
      </c>
      <c r="C36" s="11">
        <f>B36*7</f>
        <v>7</v>
      </c>
    </row>
    <row r="37" spans="1:3" ht="17.649999999999999" x14ac:dyDescent="0.5">
      <c r="A37" s="9" t="s">
        <v>19</v>
      </c>
      <c r="B37" s="12">
        <v>2</v>
      </c>
      <c r="C37" s="11">
        <f>B37*4</f>
        <v>8</v>
      </c>
    </row>
    <row r="38" spans="1:3" ht="17.649999999999999" x14ac:dyDescent="0.5">
      <c r="A38" s="9" t="s">
        <v>20</v>
      </c>
      <c r="B38" s="12">
        <v>1</v>
      </c>
      <c r="C38" s="33">
        <f>B38*8</f>
        <v>8</v>
      </c>
    </row>
    <row r="39" spans="1:3" ht="17.649999999999999" x14ac:dyDescent="0.5">
      <c r="A39" s="9" t="s">
        <v>44</v>
      </c>
      <c r="B39" s="12">
        <v>8</v>
      </c>
      <c r="C39" s="161"/>
    </row>
    <row r="40" spans="1:3" ht="17.649999999999999" x14ac:dyDescent="0.5">
      <c r="A40" s="9" t="s">
        <v>36</v>
      </c>
      <c r="B40" s="10">
        <v>1</v>
      </c>
      <c r="C40" s="11">
        <f>B40*3</f>
        <v>3</v>
      </c>
    </row>
    <row r="41" spans="1:3" ht="17.649999999999999" x14ac:dyDescent="0.5">
      <c r="A41" s="9" t="s">
        <v>55</v>
      </c>
      <c r="B41" s="10">
        <v>1</v>
      </c>
      <c r="C41" s="11">
        <f>B41*5</f>
        <v>5</v>
      </c>
    </row>
    <row r="42" spans="1:3" ht="17.649999999999999" x14ac:dyDescent="0.5">
      <c r="A42" s="9" t="s">
        <v>54</v>
      </c>
      <c r="B42" s="10">
        <v>1</v>
      </c>
      <c r="C42" s="11">
        <f>B42*2</f>
        <v>2</v>
      </c>
    </row>
    <row r="43" spans="1:3" ht="17.649999999999999" x14ac:dyDescent="0.5">
      <c r="A43" s="14" t="s">
        <v>26</v>
      </c>
      <c r="B43" s="12">
        <v>-2</v>
      </c>
      <c r="C43" s="33">
        <f>B43*1</f>
        <v>-2</v>
      </c>
    </row>
    <row r="44" spans="1:3" ht="17.649999999999999" x14ac:dyDescent="0.5">
      <c r="A44" s="14" t="s">
        <v>0</v>
      </c>
      <c r="B44" s="15"/>
      <c r="C44" s="17">
        <f>SUM(C33:C43)</f>
        <v>134</v>
      </c>
    </row>
    <row r="45" spans="1:3" ht="17.649999999999999" x14ac:dyDescent="0.5">
      <c r="A45" s="95" t="s">
        <v>45</v>
      </c>
      <c r="B45" s="96">
        <f>SUM(B34:B41)</f>
        <v>15</v>
      </c>
      <c r="C45" s="38"/>
    </row>
    <row r="46" spans="1:3" ht="9" customHeight="1" x14ac:dyDescent="0.5">
      <c r="A46" s="134"/>
      <c r="B46" s="135"/>
      <c r="C46" s="38"/>
    </row>
    <row r="47" spans="1:3" ht="17.649999999999999" x14ac:dyDescent="0.5">
      <c r="A47" s="145" t="s">
        <v>63</v>
      </c>
      <c r="B47" s="144"/>
      <c r="C47" s="144"/>
    </row>
    <row r="48" spans="1:3" ht="16.899999999999999" x14ac:dyDescent="0.5">
      <c r="A48" s="138" t="s">
        <v>0</v>
      </c>
      <c r="B48" s="139">
        <f>C66</f>
        <v>142</v>
      </c>
      <c r="C48" s="82"/>
    </row>
    <row r="49" spans="1:3" ht="17.649999999999999" x14ac:dyDescent="0.5">
      <c r="A49" s="69">
        <v>20</v>
      </c>
      <c r="B49" s="42">
        <f>B2/C49</f>
        <v>55.272727272727273</v>
      </c>
      <c r="C49" s="106">
        <v>2.75</v>
      </c>
    </row>
    <row r="50" spans="1:3" ht="17.649999999999999" x14ac:dyDescent="0.5">
      <c r="A50" s="69">
        <v>16</v>
      </c>
      <c r="B50" s="43">
        <f>B2/C50</f>
        <v>59.607843137254903</v>
      </c>
      <c r="C50" s="106">
        <v>2.5499999999999998</v>
      </c>
    </row>
    <row r="51" spans="1:3" ht="17.649999999999999" x14ac:dyDescent="0.5">
      <c r="A51" s="69">
        <v>12</v>
      </c>
      <c r="B51" s="42">
        <f>B2/C51</f>
        <v>66.08695652173914</v>
      </c>
      <c r="C51" s="105">
        <v>2.2999999999999998</v>
      </c>
    </row>
    <row r="52" spans="1:3" ht="17.649999999999999" x14ac:dyDescent="0.5">
      <c r="A52" s="70">
        <v>8</v>
      </c>
      <c r="B52" s="43">
        <f>B2/C52</f>
        <v>80</v>
      </c>
      <c r="C52" s="106">
        <v>1.9</v>
      </c>
    </row>
    <row r="53" spans="1:3" ht="17.649999999999999" x14ac:dyDescent="0.5">
      <c r="A53" s="70">
        <v>4</v>
      </c>
      <c r="B53" s="42">
        <f>B2/C53</f>
        <v>92.121212121212125</v>
      </c>
      <c r="C53" s="106">
        <v>1.65</v>
      </c>
    </row>
    <row r="54" spans="1:3" ht="17.649999999999999" x14ac:dyDescent="0.5">
      <c r="A54" s="63"/>
      <c r="B54" s="65"/>
      <c r="C54" s="65"/>
    </row>
    <row r="55" spans="1:3" ht="16.5" x14ac:dyDescent="0.45">
      <c r="A55" s="14" t="s">
        <v>1</v>
      </c>
      <c r="C55" s="68"/>
    </row>
    <row r="56" spans="1:3" ht="17.649999999999999" x14ac:dyDescent="0.5">
      <c r="A56" s="9" t="s">
        <v>2</v>
      </c>
      <c r="B56" s="10">
        <v>15</v>
      </c>
      <c r="C56" s="11">
        <f>PRODUCT(B56-1,7)</f>
        <v>98</v>
      </c>
    </row>
    <row r="57" spans="1:3" ht="17.649999999999999" x14ac:dyDescent="0.5">
      <c r="A57" s="9" t="s">
        <v>3</v>
      </c>
      <c r="B57" s="10">
        <v>0</v>
      </c>
      <c r="C57" s="11">
        <f>B57*3</f>
        <v>0</v>
      </c>
    </row>
    <row r="58" spans="1:3" ht="17.649999999999999" x14ac:dyDescent="0.5">
      <c r="A58" s="9" t="s">
        <v>4</v>
      </c>
      <c r="B58" s="10">
        <v>1</v>
      </c>
      <c r="C58" s="11">
        <f>B58*5</f>
        <v>5</v>
      </c>
    </row>
    <row r="59" spans="1:3" ht="17.649999999999999" x14ac:dyDescent="0.5">
      <c r="A59" s="9" t="s">
        <v>5</v>
      </c>
      <c r="B59" s="12">
        <v>1</v>
      </c>
      <c r="C59" s="11">
        <f>B59*7</f>
        <v>7</v>
      </c>
    </row>
    <row r="60" spans="1:3" ht="17.649999999999999" x14ac:dyDescent="0.5">
      <c r="A60" s="9" t="s">
        <v>58</v>
      </c>
      <c r="B60" s="12">
        <v>3</v>
      </c>
      <c r="C60" s="33">
        <f>B60*8</f>
        <v>24</v>
      </c>
    </row>
    <row r="61" spans="1:3" ht="17.649999999999999" x14ac:dyDescent="0.5">
      <c r="A61" s="9" t="s">
        <v>44</v>
      </c>
      <c r="B61" s="12">
        <v>8</v>
      </c>
      <c r="C61" s="161"/>
    </row>
    <row r="62" spans="1:3" ht="17.649999999999999" x14ac:dyDescent="0.5">
      <c r="A62" s="9" t="s">
        <v>36</v>
      </c>
      <c r="B62" s="10">
        <v>1</v>
      </c>
      <c r="C62" s="11">
        <f>B62*3</f>
        <v>3</v>
      </c>
    </row>
    <row r="63" spans="1:3" ht="17.649999999999999" x14ac:dyDescent="0.5">
      <c r="A63" s="9" t="s">
        <v>55</v>
      </c>
      <c r="B63" s="10">
        <v>1</v>
      </c>
      <c r="C63" s="11">
        <f>B63*5</f>
        <v>5</v>
      </c>
    </row>
    <row r="64" spans="1:3" ht="17.649999999999999" x14ac:dyDescent="0.5">
      <c r="A64" s="9" t="s">
        <v>54</v>
      </c>
      <c r="B64" s="10">
        <v>1</v>
      </c>
      <c r="C64" s="11">
        <f>B64*2</f>
        <v>2</v>
      </c>
    </row>
    <row r="65" spans="1:3" ht="17.649999999999999" x14ac:dyDescent="0.5">
      <c r="A65" s="14" t="s">
        <v>26</v>
      </c>
      <c r="B65" s="12">
        <v>-2</v>
      </c>
      <c r="C65" s="33">
        <f>B65*1</f>
        <v>-2</v>
      </c>
    </row>
    <row r="66" spans="1:3" ht="17.649999999999999" x14ac:dyDescent="0.5">
      <c r="A66" s="14" t="s">
        <v>0</v>
      </c>
      <c r="B66" s="15"/>
      <c r="C66" s="17">
        <f>SUM(C56:C65)</f>
        <v>142</v>
      </c>
    </row>
    <row r="67" spans="1:3" ht="17.649999999999999" x14ac:dyDescent="0.5">
      <c r="A67" s="95" t="s">
        <v>45</v>
      </c>
      <c r="B67" s="96">
        <f>SUM(B57:B63)</f>
        <v>15</v>
      </c>
      <c r="C67" s="38"/>
    </row>
    <row r="68" spans="1:3" x14ac:dyDescent="0.35">
      <c r="A68" s="26"/>
      <c r="B68" s="26"/>
      <c r="C68" s="26"/>
    </row>
    <row r="69" spans="1:3" ht="17.649999999999999" x14ac:dyDescent="0.5">
      <c r="A69" s="103" t="s">
        <v>51</v>
      </c>
      <c r="B69" s="89" t="s">
        <v>27</v>
      </c>
      <c r="C69" s="85"/>
    </row>
    <row r="70" spans="1:3" ht="17.649999999999999" x14ac:dyDescent="0.5">
      <c r="A70" s="87" t="s">
        <v>0</v>
      </c>
      <c r="B70" s="86">
        <f>C89</f>
        <v>92</v>
      </c>
      <c r="C70" s="22"/>
    </row>
    <row r="71" spans="1:3" ht="17.25" x14ac:dyDescent="0.45">
      <c r="A71" s="1"/>
      <c r="B71" s="64"/>
      <c r="C71" s="50"/>
    </row>
    <row r="72" spans="1:3" ht="17.649999999999999" x14ac:dyDescent="0.5">
      <c r="A72" s="69">
        <v>20</v>
      </c>
      <c r="B72" s="42">
        <f>B70/C72</f>
        <v>37.551020408163261</v>
      </c>
      <c r="C72" s="106">
        <v>2.4500000000000002</v>
      </c>
    </row>
    <row r="73" spans="1:3" ht="17.649999999999999" x14ac:dyDescent="0.5">
      <c r="A73" s="69">
        <v>16</v>
      </c>
      <c r="B73" s="43">
        <f>B70/C73</f>
        <v>40</v>
      </c>
      <c r="C73" s="106">
        <v>2.2999999999999998</v>
      </c>
    </row>
    <row r="74" spans="1:3" ht="17.649999999999999" x14ac:dyDescent="0.5">
      <c r="A74" s="69">
        <v>12</v>
      </c>
      <c r="B74" s="42">
        <f>B70/C74</f>
        <v>44.878048780487809</v>
      </c>
      <c r="C74" s="105">
        <v>2.0499999999999998</v>
      </c>
    </row>
    <row r="75" spans="1:3" ht="17.649999999999999" x14ac:dyDescent="0.5">
      <c r="A75" s="70">
        <v>8</v>
      </c>
      <c r="B75" s="43">
        <f>B70/C75</f>
        <v>54.117647058823529</v>
      </c>
      <c r="C75" s="106">
        <v>1.7</v>
      </c>
    </row>
    <row r="76" spans="1:3" ht="17.649999999999999" x14ac:dyDescent="0.5">
      <c r="A76" s="70">
        <v>4</v>
      </c>
      <c r="B76" s="42">
        <f>B70/C76</f>
        <v>61.333333333333336</v>
      </c>
      <c r="C76" s="106">
        <v>1.5</v>
      </c>
    </row>
    <row r="77" spans="1:3" ht="17.649999999999999" x14ac:dyDescent="0.5">
      <c r="A77" s="63"/>
      <c r="B77" s="65"/>
      <c r="C77" s="65"/>
    </row>
    <row r="78" spans="1:3" ht="16.5" x14ac:dyDescent="0.45">
      <c r="A78" s="14" t="s">
        <v>1</v>
      </c>
      <c r="B78" s="32"/>
      <c r="C78" s="68"/>
    </row>
    <row r="79" spans="1:3" ht="17.649999999999999" x14ac:dyDescent="0.5">
      <c r="A79" s="9" t="s">
        <v>2</v>
      </c>
      <c r="B79" s="10">
        <v>9</v>
      </c>
      <c r="C79" s="11">
        <f>PRODUCT(B79-1,7)</f>
        <v>56</v>
      </c>
    </row>
    <row r="80" spans="1:3" ht="17.649999999999999" x14ac:dyDescent="0.5">
      <c r="A80" s="9" t="s">
        <v>3</v>
      </c>
      <c r="B80" s="10">
        <v>0</v>
      </c>
      <c r="C80" s="11">
        <f>B80*3</f>
        <v>0</v>
      </c>
    </row>
    <row r="81" spans="1:3" ht="17.649999999999999" x14ac:dyDescent="0.5">
      <c r="A81" s="9" t="s">
        <v>4</v>
      </c>
      <c r="B81" s="10">
        <v>2</v>
      </c>
      <c r="C81" s="11">
        <f>B81*5</f>
        <v>10</v>
      </c>
    </row>
    <row r="82" spans="1:3" ht="17.649999999999999" x14ac:dyDescent="0.5">
      <c r="A82" s="9" t="s">
        <v>5</v>
      </c>
      <c r="B82" s="12">
        <v>1</v>
      </c>
      <c r="C82" s="11">
        <f>B82*7</f>
        <v>7</v>
      </c>
    </row>
    <row r="83" spans="1:3" ht="17.649999999999999" x14ac:dyDescent="0.5">
      <c r="A83" s="9" t="s">
        <v>58</v>
      </c>
      <c r="B83" s="12">
        <v>1</v>
      </c>
      <c r="C83" s="33">
        <f>B83*8</f>
        <v>8</v>
      </c>
    </row>
    <row r="84" spans="1:3" ht="17.649999999999999" x14ac:dyDescent="0.5">
      <c r="A84" s="9" t="s">
        <v>44</v>
      </c>
      <c r="B84" s="12">
        <v>3</v>
      </c>
      <c r="C84" s="161"/>
    </row>
    <row r="85" spans="1:3" ht="17.649999999999999" x14ac:dyDescent="0.5">
      <c r="A85" s="9" t="s">
        <v>36</v>
      </c>
      <c r="B85" s="10">
        <v>1</v>
      </c>
      <c r="C85" s="11">
        <f>B85*3</f>
        <v>3</v>
      </c>
    </row>
    <row r="86" spans="1:3" ht="17.649999999999999" x14ac:dyDescent="0.5">
      <c r="A86" s="9" t="s">
        <v>55</v>
      </c>
      <c r="B86" s="10">
        <v>1</v>
      </c>
      <c r="C86" s="11">
        <f>B86*5</f>
        <v>5</v>
      </c>
    </row>
    <row r="87" spans="1:3" ht="17.649999999999999" x14ac:dyDescent="0.5">
      <c r="A87" s="9" t="s">
        <v>54</v>
      </c>
      <c r="B87" s="10">
        <v>1</v>
      </c>
      <c r="C87" s="11">
        <f>B87*2</f>
        <v>2</v>
      </c>
    </row>
    <row r="88" spans="1:3" ht="17.649999999999999" x14ac:dyDescent="0.5">
      <c r="A88" s="14" t="s">
        <v>26</v>
      </c>
      <c r="B88" s="12">
        <v>1</v>
      </c>
      <c r="C88" s="33">
        <f>B88*1</f>
        <v>1</v>
      </c>
    </row>
    <row r="89" spans="1:3" ht="17.649999999999999" x14ac:dyDescent="0.5">
      <c r="A89" s="14" t="s">
        <v>0</v>
      </c>
      <c r="B89" s="15"/>
      <c r="C89" s="17">
        <f>SUM(C79:C88)</f>
        <v>92</v>
      </c>
    </row>
    <row r="90" spans="1:3" ht="17.649999999999999" x14ac:dyDescent="0.5">
      <c r="A90" s="95" t="s">
        <v>45</v>
      </c>
      <c r="B90" s="96">
        <f>SUM(B80:B86)</f>
        <v>9</v>
      </c>
      <c r="C90" s="38"/>
    </row>
  </sheetData>
  <sheetProtection sheet="1" objects="1" scenarios="1"/>
  <mergeCells count="2">
    <mergeCell ref="A24:C24"/>
    <mergeCell ref="A47:C47"/>
  </mergeCells>
  <phoneticPr fontId="0" type="noConversion"/>
  <pageMargins left="0.75" right="0.75" top="1" bottom="1" header="0.5" footer="0.5"/>
  <pageSetup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95"/>
  <sheetViews>
    <sheetView workbookViewId="0">
      <selection activeCell="I12" sqref="I12"/>
    </sheetView>
  </sheetViews>
  <sheetFormatPr defaultRowHeight="12.75" x14ac:dyDescent="0.35"/>
  <cols>
    <col min="1" max="1" width="12.9296875" bestFit="1" customWidth="1"/>
    <col min="2" max="2" width="8.46484375" customWidth="1"/>
    <col min="3" max="3" width="7.06640625" customWidth="1"/>
    <col min="4" max="4" width="5.265625" style="53" bestFit="1" customWidth="1"/>
  </cols>
  <sheetData>
    <row r="1" spans="1:4" ht="17.649999999999999" x14ac:dyDescent="0.5">
      <c r="A1" s="150" t="s">
        <v>37</v>
      </c>
      <c r="B1" s="89" t="s">
        <v>64</v>
      </c>
      <c r="C1" s="151"/>
      <c r="D1" s="85"/>
    </row>
    <row r="2" spans="1:4" ht="17.649999999999999" x14ac:dyDescent="0.5">
      <c r="A2" s="113"/>
      <c r="B2" s="114"/>
      <c r="C2" s="115"/>
      <c r="D2" s="115"/>
    </row>
    <row r="3" spans="1:4" ht="17.649999999999999" x14ac:dyDescent="0.5">
      <c r="A3" s="9" t="s">
        <v>0</v>
      </c>
      <c r="B3" s="3">
        <f>C22</f>
        <v>128</v>
      </c>
      <c r="C3" s="153"/>
      <c r="D3" s="115"/>
    </row>
    <row r="4" spans="1:4" ht="17.25" x14ac:dyDescent="0.45">
      <c r="A4" s="9"/>
      <c r="B4" s="5"/>
      <c r="C4" s="104"/>
      <c r="D4" s="115"/>
    </row>
    <row r="5" spans="1:4" ht="17.649999999999999" x14ac:dyDescent="0.5">
      <c r="A5" s="69">
        <v>20</v>
      </c>
      <c r="B5" s="42">
        <f>B3/C5</f>
        <v>26.94736842105263</v>
      </c>
      <c r="C5" s="154">
        <v>4.75</v>
      </c>
      <c r="D5" s="115"/>
    </row>
    <row r="6" spans="1:4" ht="17.649999999999999" x14ac:dyDescent="0.5">
      <c r="A6" s="69">
        <v>16</v>
      </c>
      <c r="B6" s="43">
        <f>B3/C6</f>
        <v>31.219512195121954</v>
      </c>
      <c r="C6" s="154">
        <v>4.0999999999999996</v>
      </c>
      <c r="D6" s="115"/>
    </row>
    <row r="7" spans="1:4" ht="17.649999999999999" x14ac:dyDescent="0.5">
      <c r="A7" s="69">
        <v>12</v>
      </c>
      <c r="B7" s="42">
        <f>B3/C7</f>
        <v>35.555555555555557</v>
      </c>
      <c r="C7" s="154">
        <v>3.6</v>
      </c>
      <c r="D7" s="115"/>
    </row>
    <row r="8" spans="1:4" ht="17.649999999999999" x14ac:dyDescent="0.5">
      <c r="A8" s="70">
        <v>8</v>
      </c>
      <c r="B8" s="43">
        <f>B3/C8</f>
        <v>42.666666666666664</v>
      </c>
      <c r="C8" s="154">
        <v>3</v>
      </c>
      <c r="D8" s="115"/>
    </row>
    <row r="9" spans="1:4" ht="17.649999999999999" x14ac:dyDescent="0.5">
      <c r="A9" s="70">
        <v>4</v>
      </c>
      <c r="B9" s="42">
        <f>B3/C9</f>
        <v>47.407407407407405</v>
      </c>
      <c r="C9" s="154">
        <v>2.7</v>
      </c>
      <c r="D9" s="115"/>
    </row>
    <row r="10" spans="1:4" ht="12" customHeight="1" x14ac:dyDescent="0.5">
      <c r="A10" s="57"/>
      <c r="B10" s="56"/>
      <c r="C10" s="56"/>
      <c r="D10" s="56"/>
    </row>
    <row r="11" spans="1:4" ht="17.649999999999999" x14ac:dyDescent="0.5">
      <c r="A11" s="9" t="s">
        <v>2</v>
      </c>
      <c r="B11" s="10">
        <v>16</v>
      </c>
      <c r="C11" s="148">
        <f>PRODUCT(B11-1,7)</f>
        <v>105</v>
      </c>
      <c r="D11"/>
    </row>
    <row r="12" spans="1:4" ht="17.649999999999999" x14ac:dyDescent="0.5">
      <c r="A12" s="9" t="s">
        <v>61</v>
      </c>
      <c r="B12" s="10">
        <v>1</v>
      </c>
      <c r="C12" s="148">
        <f>B12*5</f>
        <v>5</v>
      </c>
      <c r="D12"/>
    </row>
    <row r="13" spans="1:4" ht="17.649999999999999" x14ac:dyDescent="0.5">
      <c r="A13" s="9" t="s">
        <v>59</v>
      </c>
      <c r="B13" s="10">
        <v>1</v>
      </c>
      <c r="C13" s="148">
        <f>B13*7</f>
        <v>7</v>
      </c>
      <c r="D13"/>
    </row>
    <row r="14" spans="1:4" ht="17.649999999999999" x14ac:dyDescent="0.5">
      <c r="A14" s="9" t="s">
        <v>48</v>
      </c>
      <c r="B14" s="10">
        <v>11</v>
      </c>
      <c r="C14" s="155"/>
      <c r="D14"/>
    </row>
    <row r="15" spans="1:4" ht="17.649999999999999" x14ac:dyDescent="0.5">
      <c r="A15" s="9" t="s">
        <v>49</v>
      </c>
      <c r="B15" s="10">
        <v>3</v>
      </c>
      <c r="C15" s="155"/>
      <c r="D15"/>
    </row>
    <row r="16" spans="1:4" ht="17.649999999999999" x14ac:dyDescent="0.5">
      <c r="A16" s="9" t="s">
        <v>53</v>
      </c>
      <c r="B16" s="10">
        <v>1</v>
      </c>
      <c r="C16" s="148">
        <f>B16*3</f>
        <v>3</v>
      </c>
      <c r="D16"/>
    </row>
    <row r="17" spans="1:4" ht="18" customHeight="1" x14ac:dyDescent="0.5">
      <c r="A17" s="14" t="s">
        <v>55</v>
      </c>
      <c r="B17" s="12">
        <v>1</v>
      </c>
      <c r="C17" s="148">
        <f>B17*5</f>
        <v>5</v>
      </c>
      <c r="D17"/>
    </row>
    <row r="18" spans="1:4" ht="18" customHeight="1" x14ac:dyDescent="0.5">
      <c r="A18" s="14" t="s">
        <v>54</v>
      </c>
      <c r="B18" s="12">
        <v>1</v>
      </c>
      <c r="C18" s="148">
        <f>B18*2</f>
        <v>2</v>
      </c>
      <c r="D18"/>
    </row>
    <row r="19" spans="1:4" ht="18" customHeight="1" x14ac:dyDescent="0.5">
      <c r="A19" s="40" t="s">
        <v>57</v>
      </c>
      <c r="B19" s="12">
        <v>1</v>
      </c>
      <c r="C19" s="148">
        <f>B19*1</f>
        <v>1</v>
      </c>
      <c r="D19"/>
    </row>
    <row r="20" spans="1:4" ht="18" customHeight="1" x14ac:dyDescent="0.5">
      <c r="A20" s="40" t="s">
        <v>56</v>
      </c>
      <c r="B20" s="12">
        <v>1</v>
      </c>
      <c r="C20" s="148">
        <f>B20*-1</f>
        <v>-1</v>
      </c>
      <c r="D20"/>
    </row>
    <row r="21" spans="1:4" ht="18" customHeight="1" x14ac:dyDescent="0.5">
      <c r="A21" s="14" t="s">
        <v>42</v>
      </c>
      <c r="B21" s="12">
        <v>1</v>
      </c>
      <c r="C21" s="148">
        <f>B21*1</f>
        <v>1</v>
      </c>
      <c r="D21"/>
    </row>
    <row r="22" spans="1:4" ht="17.649999999999999" x14ac:dyDescent="0.5">
      <c r="A22" s="14" t="s">
        <v>0</v>
      </c>
      <c r="B22" s="15"/>
      <c r="C22" s="149">
        <f xml:space="preserve"> SUM(C11:C21)</f>
        <v>128</v>
      </c>
    </row>
    <row r="23" spans="1:4" ht="17.649999999999999" x14ac:dyDescent="0.5">
      <c r="A23" s="95" t="s">
        <v>45</v>
      </c>
      <c r="B23" s="96">
        <f>SUM(B12:B15)</f>
        <v>16</v>
      </c>
      <c r="C23" s="77"/>
      <c r="D23" s="55"/>
    </row>
    <row r="25" spans="1:4" ht="17.649999999999999" x14ac:dyDescent="0.5">
      <c r="A25" s="150" t="s">
        <v>38</v>
      </c>
      <c r="B25" s="89" t="s">
        <v>64</v>
      </c>
      <c r="C25" s="151"/>
      <c r="D25" s="85"/>
    </row>
    <row r="26" spans="1:4" ht="17.649999999999999" x14ac:dyDescent="0.5">
      <c r="A26" s="57"/>
      <c r="B26" s="56"/>
      <c r="C26" s="56"/>
      <c r="D26" s="56"/>
    </row>
    <row r="27" spans="1:4" ht="17.649999999999999" x14ac:dyDescent="0.5">
      <c r="A27" s="9" t="s">
        <v>0</v>
      </c>
      <c r="B27" s="3">
        <f>C46</f>
        <v>128</v>
      </c>
      <c r="C27" s="153"/>
      <c r="D27" s="56"/>
    </row>
    <row r="28" spans="1:4" ht="17.649999999999999" x14ac:dyDescent="0.5">
      <c r="A28" s="9"/>
      <c r="B28" s="5"/>
      <c r="C28" s="4"/>
      <c r="D28" s="56"/>
    </row>
    <row r="29" spans="1:4" ht="17.649999999999999" x14ac:dyDescent="0.5">
      <c r="A29" s="69">
        <v>20</v>
      </c>
      <c r="B29" s="42">
        <f>B27/C29</f>
        <v>29.767441860465116</v>
      </c>
      <c r="C29" s="154">
        <v>4.3</v>
      </c>
      <c r="D29" s="56"/>
    </row>
    <row r="30" spans="1:4" ht="17.649999999999999" x14ac:dyDescent="0.5">
      <c r="A30" s="69">
        <v>16</v>
      </c>
      <c r="B30" s="43">
        <f>B27/C30</f>
        <v>34.594594594594589</v>
      </c>
      <c r="C30" s="154">
        <v>3.7</v>
      </c>
      <c r="D30" s="56"/>
    </row>
    <row r="31" spans="1:4" ht="17.649999999999999" x14ac:dyDescent="0.5">
      <c r="A31" s="69">
        <v>12</v>
      </c>
      <c r="B31" s="42">
        <f>B27/C31</f>
        <v>39.384615384615387</v>
      </c>
      <c r="C31" s="154">
        <v>3.25</v>
      </c>
      <c r="D31" s="56"/>
    </row>
    <row r="32" spans="1:4" ht="17.649999999999999" x14ac:dyDescent="0.5">
      <c r="A32" s="70">
        <v>8</v>
      </c>
      <c r="B32" s="43">
        <f>B27/C32</f>
        <v>47.407407407407405</v>
      </c>
      <c r="C32" s="154">
        <v>2.7</v>
      </c>
      <c r="D32" s="56"/>
    </row>
    <row r="33" spans="1:4" ht="17.649999999999999" x14ac:dyDescent="0.5">
      <c r="A33" s="70">
        <v>4</v>
      </c>
      <c r="B33" s="42">
        <f>B27/C33</f>
        <v>52.244897959183668</v>
      </c>
      <c r="C33" s="154">
        <v>2.4500000000000002</v>
      </c>
      <c r="D33" s="56"/>
    </row>
    <row r="34" spans="1:4" ht="17.649999999999999" x14ac:dyDescent="0.5">
      <c r="A34" s="57"/>
      <c r="B34" s="56"/>
      <c r="C34" s="56"/>
      <c r="D34" s="56"/>
    </row>
    <row r="35" spans="1:4" ht="17.649999999999999" x14ac:dyDescent="0.5">
      <c r="A35" s="9" t="s">
        <v>2</v>
      </c>
      <c r="B35" s="10">
        <v>16</v>
      </c>
      <c r="C35" s="148">
        <f>PRODUCT(B35-1,7)</f>
        <v>105</v>
      </c>
      <c r="D35"/>
    </row>
    <row r="36" spans="1:4" ht="17.649999999999999" x14ac:dyDescent="0.5">
      <c r="A36" s="9" t="s">
        <v>61</v>
      </c>
      <c r="B36" s="10">
        <v>1</v>
      </c>
      <c r="C36" s="148">
        <f>B36*5</f>
        <v>5</v>
      </c>
      <c r="D36"/>
    </row>
    <row r="37" spans="1:4" ht="17.649999999999999" x14ac:dyDescent="0.5">
      <c r="A37" s="9" t="s">
        <v>60</v>
      </c>
      <c r="B37" s="10">
        <v>1</v>
      </c>
      <c r="C37" s="148">
        <f>B37*7</f>
        <v>7</v>
      </c>
      <c r="D37"/>
    </row>
    <row r="38" spans="1:4" ht="17.649999999999999" x14ac:dyDescent="0.5">
      <c r="A38" s="9" t="s">
        <v>48</v>
      </c>
      <c r="B38" s="10">
        <v>11</v>
      </c>
      <c r="C38" s="155"/>
      <c r="D38"/>
    </row>
    <row r="39" spans="1:4" ht="17.649999999999999" x14ac:dyDescent="0.5">
      <c r="A39" s="9" t="s">
        <v>49</v>
      </c>
      <c r="B39" s="10">
        <v>3</v>
      </c>
      <c r="C39" s="155"/>
      <c r="D39"/>
    </row>
    <row r="40" spans="1:4" ht="17.649999999999999" x14ac:dyDescent="0.5">
      <c r="A40" s="9" t="s">
        <v>53</v>
      </c>
      <c r="B40" s="10">
        <v>1</v>
      </c>
      <c r="C40" s="148">
        <f>B40*3</f>
        <v>3</v>
      </c>
      <c r="D40"/>
    </row>
    <row r="41" spans="1:4" ht="18" customHeight="1" x14ac:dyDescent="0.5">
      <c r="A41" s="14" t="s">
        <v>55</v>
      </c>
      <c r="B41" s="12">
        <v>1</v>
      </c>
      <c r="C41" s="148">
        <f>B41*5</f>
        <v>5</v>
      </c>
      <c r="D41"/>
    </row>
    <row r="42" spans="1:4" ht="18" customHeight="1" x14ac:dyDescent="0.5">
      <c r="A42" s="40" t="s">
        <v>57</v>
      </c>
      <c r="B42" s="12">
        <v>1</v>
      </c>
      <c r="C42" s="148">
        <f>B42*1</f>
        <v>1</v>
      </c>
      <c r="D42"/>
    </row>
    <row r="43" spans="1:4" ht="18" customHeight="1" x14ac:dyDescent="0.5">
      <c r="A43" s="40" t="s">
        <v>56</v>
      </c>
      <c r="B43" s="12">
        <v>1</v>
      </c>
      <c r="C43" s="148">
        <f>B43*-1</f>
        <v>-1</v>
      </c>
      <c r="D43"/>
    </row>
    <row r="44" spans="1:4" ht="17.649999999999999" x14ac:dyDescent="0.5">
      <c r="A44" s="14" t="s">
        <v>54</v>
      </c>
      <c r="B44" s="12">
        <v>1</v>
      </c>
      <c r="C44" s="148">
        <f>B44*2</f>
        <v>2</v>
      </c>
      <c r="D44"/>
    </row>
    <row r="45" spans="1:4" ht="17.649999999999999" x14ac:dyDescent="0.5">
      <c r="A45" s="14" t="s">
        <v>42</v>
      </c>
      <c r="B45" s="12">
        <v>1</v>
      </c>
      <c r="C45" s="148">
        <f>B45*1</f>
        <v>1</v>
      </c>
      <c r="D45"/>
    </row>
    <row r="46" spans="1:4" ht="17.649999999999999" x14ac:dyDescent="0.5">
      <c r="A46" s="14" t="s">
        <v>0</v>
      </c>
      <c r="B46" s="15"/>
      <c r="C46" s="149">
        <f>SUM(C35:C45)</f>
        <v>128</v>
      </c>
      <c r="D46" s="55"/>
    </row>
    <row r="47" spans="1:4" ht="17.25" x14ac:dyDescent="0.45">
      <c r="A47" s="95" t="s">
        <v>45</v>
      </c>
      <c r="B47" s="96">
        <f>SUM(B36:B39)</f>
        <v>16</v>
      </c>
      <c r="C47" s="77"/>
    </row>
    <row r="48" spans="1:4" ht="17.25" x14ac:dyDescent="0.45">
      <c r="D48" s="115"/>
    </row>
    <row r="49" spans="1:4" ht="17.649999999999999" x14ac:dyDescent="0.5">
      <c r="A49" s="150" t="s">
        <v>39</v>
      </c>
      <c r="B49" s="89" t="s">
        <v>64</v>
      </c>
      <c r="C49" s="85"/>
      <c r="D49" s="56"/>
    </row>
    <row r="50" spans="1:4" ht="17.649999999999999" x14ac:dyDescent="0.5">
      <c r="A50" s="57" t="s">
        <v>41</v>
      </c>
      <c r="B50" s="56"/>
      <c r="C50" s="56"/>
      <c r="D50" s="56"/>
    </row>
    <row r="51" spans="1:4" ht="17.649999999999999" x14ac:dyDescent="0.5">
      <c r="A51" s="9" t="s">
        <v>0</v>
      </c>
      <c r="B51" s="3">
        <f>C70</f>
        <v>128</v>
      </c>
      <c r="C51" s="112"/>
      <c r="D51" s="56"/>
    </row>
    <row r="52" spans="1:4" ht="17.649999999999999" x14ac:dyDescent="0.5">
      <c r="A52" s="9"/>
      <c r="B52" s="5"/>
      <c r="C52" s="4" t="s">
        <v>52</v>
      </c>
      <c r="D52" s="56"/>
    </row>
    <row r="53" spans="1:4" ht="17.649999999999999" x14ac:dyDescent="0.5">
      <c r="A53" s="69">
        <v>20</v>
      </c>
      <c r="B53" s="42">
        <f>B51/C53</f>
        <v>33.246753246753244</v>
      </c>
      <c r="C53" s="154">
        <v>3.85</v>
      </c>
      <c r="D53" s="56"/>
    </row>
    <row r="54" spans="1:4" ht="17.649999999999999" x14ac:dyDescent="0.5">
      <c r="A54" s="69">
        <v>16</v>
      </c>
      <c r="B54" s="43">
        <f>B51/C54</f>
        <v>38.208955223880594</v>
      </c>
      <c r="C54" s="154">
        <v>3.35</v>
      </c>
      <c r="D54" s="56"/>
    </row>
    <row r="55" spans="1:4" ht="17.649999999999999" x14ac:dyDescent="0.5">
      <c r="A55" s="69">
        <v>12</v>
      </c>
      <c r="B55" s="42">
        <f>B51/C55</f>
        <v>43.389830508474574</v>
      </c>
      <c r="C55" s="154">
        <v>2.95</v>
      </c>
      <c r="D55" s="56"/>
    </row>
    <row r="56" spans="1:4" ht="17.649999999999999" x14ac:dyDescent="0.5">
      <c r="A56" s="70">
        <v>8</v>
      </c>
      <c r="B56" s="43">
        <f>B51/C56</f>
        <v>52.244897959183668</v>
      </c>
      <c r="C56" s="154">
        <v>2.4500000000000002</v>
      </c>
      <c r="D56" s="56"/>
    </row>
    <row r="57" spans="1:4" ht="17.649999999999999" x14ac:dyDescent="0.5">
      <c r="A57" s="70">
        <v>4</v>
      </c>
      <c r="B57" s="42">
        <f>B51/C57</f>
        <v>58.18181818181818</v>
      </c>
      <c r="C57" s="154">
        <v>2.2000000000000002</v>
      </c>
      <c r="D57" s="56"/>
    </row>
    <row r="58" spans="1:4" ht="17.649999999999999" x14ac:dyDescent="0.5">
      <c r="A58" s="57"/>
      <c r="B58" s="56"/>
      <c r="C58" s="56"/>
      <c r="D58"/>
    </row>
    <row r="59" spans="1:4" ht="17.649999999999999" x14ac:dyDescent="0.5">
      <c r="A59" s="9" t="s">
        <v>2</v>
      </c>
      <c r="B59" s="10">
        <v>16</v>
      </c>
      <c r="C59" s="148">
        <f>PRODUCT(B59-1,7)</f>
        <v>105</v>
      </c>
      <c r="D59"/>
    </row>
    <row r="60" spans="1:4" ht="17.649999999999999" x14ac:dyDescent="0.5">
      <c r="A60" s="9" t="s">
        <v>61</v>
      </c>
      <c r="B60" s="10">
        <v>1</v>
      </c>
      <c r="C60" s="148">
        <f>B60*5</f>
        <v>5</v>
      </c>
      <c r="D60"/>
    </row>
    <row r="61" spans="1:4" ht="17.649999999999999" x14ac:dyDescent="0.5">
      <c r="A61" s="9" t="s">
        <v>60</v>
      </c>
      <c r="B61" s="10">
        <v>1</v>
      </c>
      <c r="C61" s="148">
        <f>B61*7</f>
        <v>7</v>
      </c>
      <c r="D61"/>
    </row>
    <row r="62" spans="1:4" ht="17.649999999999999" x14ac:dyDescent="0.5">
      <c r="A62" s="9" t="s">
        <v>48</v>
      </c>
      <c r="B62" s="10">
        <v>11</v>
      </c>
      <c r="C62" s="155"/>
      <c r="D62"/>
    </row>
    <row r="63" spans="1:4" ht="17.649999999999999" x14ac:dyDescent="0.5">
      <c r="A63" s="9" t="s">
        <v>49</v>
      </c>
      <c r="B63" s="10">
        <v>3</v>
      </c>
      <c r="C63" s="155"/>
      <c r="D63"/>
    </row>
    <row r="64" spans="1:4" ht="17.649999999999999" x14ac:dyDescent="0.5">
      <c r="A64" s="9" t="s">
        <v>53</v>
      </c>
      <c r="B64" s="10">
        <v>1</v>
      </c>
      <c r="C64" s="148">
        <f>B64*3</f>
        <v>3</v>
      </c>
      <c r="D64"/>
    </row>
    <row r="65" spans="1:4" ht="18" customHeight="1" x14ac:dyDescent="0.5">
      <c r="A65" s="14" t="s">
        <v>55</v>
      </c>
      <c r="B65" s="12">
        <v>1</v>
      </c>
      <c r="C65" s="148">
        <f>B65*5</f>
        <v>5</v>
      </c>
      <c r="D65"/>
    </row>
    <row r="66" spans="1:4" ht="18" customHeight="1" x14ac:dyDescent="0.5">
      <c r="A66" s="40" t="s">
        <v>57</v>
      </c>
      <c r="B66" s="12">
        <v>1</v>
      </c>
      <c r="C66" s="148">
        <f>B66*1</f>
        <v>1</v>
      </c>
      <c r="D66"/>
    </row>
    <row r="67" spans="1:4" ht="18" customHeight="1" x14ac:dyDescent="0.5">
      <c r="A67" s="40" t="s">
        <v>56</v>
      </c>
      <c r="B67" s="12">
        <v>1</v>
      </c>
      <c r="C67" s="148">
        <f>B67*-1</f>
        <v>-1</v>
      </c>
      <c r="D67"/>
    </row>
    <row r="68" spans="1:4" ht="17.649999999999999" x14ac:dyDescent="0.5">
      <c r="A68" s="14" t="s">
        <v>54</v>
      </c>
      <c r="B68" s="12">
        <v>1</v>
      </c>
      <c r="C68" s="148">
        <f>B68*2</f>
        <v>2</v>
      </c>
      <c r="D68"/>
    </row>
    <row r="69" spans="1:4" ht="17.649999999999999" x14ac:dyDescent="0.5">
      <c r="A69" s="9" t="s">
        <v>42</v>
      </c>
      <c r="B69" s="12">
        <v>1</v>
      </c>
      <c r="C69" s="148">
        <f>B69*1</f>
        <v>1</v>
      </c>
      <c r="D69"/>
    </row>
    <row r="70" spans="1:4" ht="17.649999999999999" x14ac:dyDescent="0.5">
      <c r="A70" s="14" t="s">
        <v>0</v>
      </c>
      <c r="B70" s="15"/>
      <c r="C70" s="149">
        <f xml:space="preserve"> SUM(C59:C69)</f>
        <v>128</v>
      </c>
      <c r="D70" s="94"/>
    </row>
    <row r="71" spans="1:4" ht="17.25" x14ac:dyDescent="0.45">
      <c r="A71" s="95" t="s">
        <v>45</v>
      </c>
      <c r="B71" s="96">
        <f>SUM(B60:B63)</f>
        <v>16</v>
      </c>
      <c r="C71" s="93"/>
    </row>
    <row r="72" spans="1:4" ht="17.25" x14ac:dyDescent="0.45">
      <c r="D72" s="115"/>
    </row>
    <row r="73" spans="1:4" ht="17.649999999999999" x14ac:dyDescent="0.5">
      <c r="A73" s="150" t="s">
        <v>40</v>
      </c>
      <c r="B73" s="89" t="s">
        <v>64</v>
      </c>
      <c r="C73" s="151"/>
      <c r="D73" s="56"/>
    </row>
    <row r="74" spans="1:4" ht="17.649999999999999" x14ac:dyDescent="0.5">
      <c r="A74" s="57" t="s">
        <v>41</v>
      </c>
      <c r="B74" s="56"/>
      <c r="C74" s="56"/>
      <c r="D74" s="56"/>
    </row>
    <row r="75" spans="1:4" ht="17.649999999999999" x14ac:dyDescent="0.5">
      <c r="A75" s="9" t="s">
        <v>0</v>
      </c>
      <c r="B75" s="3">
        <f>C94</f>
        <v>128</v>
      </c>
      <c r="C75" s="152"/>
      <c r="D75" s="56"/>
    </row>
    <row r="76" spans="1:4" ht="17.649999999999999" x14ac:dyDescent="0.5">
      <c r="A76" s="9"/>
      <c r="B76" s="5"/>
      <c r="C76" s="4" t="s">
        <v>52</v>
      </c>
      <c r="D76" s="56"/>
    </row>
    <row r="77" spans="1:4" ht="17.649999999999999" x14ac:dyDescent="0.5">
      <c r="A77" s="69">
        <v>20</v>
      </c>
      <c r="B77" s="42">
        <f>B75/C77</f>
        <v>37.10144927536232</v>
      </c>
      <c r="C77" s="154">
        <v>3.45</v>
      </c>
      <c r="D77" s="56"/>
    </row>
    <row r="78" spans="1:4" ht="17.649999999999999" x14ac:dyDescent="0.5">
      <c r="A78" s="69">
        <v>16</v>
      </c>
      <c r="B78" s="43">
        <f>B75/C78</f>
        <v>42.666666666666664</v>
      </c>
      <c r="C78" s="154">
        <v>3</v>
      </c>
      <c r="D78" s="56"/>
    </row>
    <row r="79" spans="1:4" ht="17.649999999999999" x14ac:dyDescent="0.5">
      <c r="A79" s="69">
        <v>12</v>
      </c>
      <c r="B79" s="42">
        <f>B75/C79</f>
        <v>48.301886792452834</v>
      </c>
      <c r="C79" s="154">
        <v>2.65</v>
      </c>
      <c r="D79" s="56"/>
    </row>
    <row r="80" spans="1:4" ht="17.649999999999999" x14ac:dyDescent="0.5">
      <c r="A80" s="70">
        <v>8</v>
      </c>
      <c r="B80" s="43">
        <f>B75/C80</f>
        <v>58.18181818181818</v>
      </c>
      <c r="C80" s="154">
        <v>2.2000000000000002</v>
      </c>
      <c r="D80" s="56"/>
    </row>
    <row r="81" spans="1:4" ht="17.649999999999999" x14ac:dyDescent="0.5">
      <c r="A81" s="70">
        <v>4</v>
      </c>
      <c r="B81" s="42">
        <f>B75/C81</f>
        <v>64</v>
      </c>
      <c r="C81" s="154">
        <v>2</v>
      </c>
      <c r="D81" s="56"/>
    </row>
    <row r="82" spans="1:4" ht="17.649999999999999" x14ac:dyDescent="0.5">
      <c r="A82" s="57"/>
      <c r="B82" s="56"/>
      <c r="C82" s="56"/>
      <c r="D82"/>
    </row>
    <row r="83" spans="1:4" ht="17.649999999999999" x14ac:dyDescent="0.5">
      <c r="A83" s="9" t="s">
        <v>2</v>
      </c>
      <c r="B83" s="10">
        <v>16</v>
      </c>
      <c r="C83" s="148">
        <f>PRODUCT(B83-1,7)</f>
        <v>105</v>
      </c>
      <c r="D83"/>
    </row>
    <row r="84" spans="1:4" ht="17.649999999999999" x14ac:dyDescent="0.5">
      <c r="A84" s="9" t="s">
        <v>61</v>
      </c>
      <c r="B84" s="10">
        <v>1</v>
      </c>
      <c r="C84" s="148">
        <f>B84*5</f>
        <v>5</v>
      </c>
      <c r="D84"/>
    </row>
    <row r="85" spans="1:4" ht="17.649999999999999" x14ac:dyDescent="0.5">
      <c r="A85" s="9" t="s">
        <v>60</v>
      </c>
      <c r="B85" s="10">
        <v>1</v>
      </c>
      <c r="C85" s="148">
        <f>B85*7</f>
        <v>7</v>
      </c>
      <c r="D85"/>
    </row>
    <row r="86" spans="1:4" ht="17.649999999999999" x14ac:dyDescent="0.5">
      <c r="A86" s="9" t="s">
        <v>48</v>
      </c>
      <c r="B86" s="10">
        <v>11</v>
      </c>
      <c r="C86" s="155"/>
      <c r="D86"/>
    </row>
    <row r="87" spans="1:4" ht="17.649999999999999" x14ac:dyDescent="0.5">
      <c r="A87" s="9" t="s">
        <v>49</v>
      </c>
      <c r="B87" s="10">
        <v>3</v>
      </c>
      <c r="C87" s="155"/>
      <c r="D87"/>
    </row>
    <row r="88" spans="1:4" ht="18" customHeight="1" x14ac:dyDescent="0.5">
      <c r="A88" s="9" t="s">
        <v>53</v>
      </c>
      <c r="B88" s="10">
        <v>1</v>
      </c>
      <c r="C88" s="148">
        <f>B88*3</f>
        <v>3</v>
      </c>
      <c r="D88"/>
    </row>
    <row r="89" spans="1:4" ht="17.649999999999999" x14ac:dyDescent="0.5">
      <c r="A89" s="14" t="s">
        <v>55</v>
      </c>
      <c r="B89" s="12">
        <v>1</v>
      </c>
      <c r="C89" s="148">
        <f>B89*5</f>
        <v>5</v>
      </c>
      <c r="D89"/>
    </row>
    <row r="90" spans="1:4" ht="17.649999999999999" x14ac:dyDescent="0.5">
      <c r="A90" s="40" t="s">
        <v>57</v>
      </c>
      <c r="B90" s="12">
        <v>1</v>
      </c>
      <c r="C90" s="148">
        <f>B90*1</f>
        <v>1</v>
      </c>
      <c r="D90"/>
    </row>
    <row r="91" spans="1:4" ht="17.649999999999999" x14ac:dyDescent="0.5">
      <c r="A91" s="40" t="s">
        <v>56</v>
      </c>
      <c r="B91" s="12">
        <v>1</v>
      </c>
      <c r="C91" s="148">
        <f>B91*-1</f>
        <v>-1</v>
      </c>
      <c r="D91"/>
    </row>
    <row r="92" spans="1:4" ht="17.649999999999999" x14ac:dyDescent="0.5">
      <c r="A92" s="14" t="s">
        <v>54</v>
      </c>
      <c r="B92" s="12">
        <v>1</v>
      </c>
      <c r="C92" s="148">
        <f>B92*2</f>
        <v>2</v>
      </c>
      <c r="D92"/>
    </row>
    <row r="93" spans="1:4" ht="17.649999999999999" x14ac:dyDescent="0.5">
      <c r="A93" s="9" t="s">
        <v>42</v>
      </c>
      <c r="B93" s="12">
        <v>1</v>
      </c>
      <c r="C93" s="148">
        <f>B93*1</f>
        <v>1</v>
      </c>
      <c r="D93" s="94"/>
    </row>
    <row r="94" spans="1:4" ht="17.649999999999999" x14ac:dyDescent="0.5">
      <c r="A94" s="14" t="s">
        <v>0</v>
      </c>
      <c r="B94" s="15"/>
      <c r="C94" s="149">
        <f xml:space="preserve"> SUM(C83:C93)</f>
        <v>128</v>
      </c>
    </row>
    <row r="95" spans="1:4" ht="17.25" x14ac:dyDescent="0.45">
      <c r="A95" s="95" t="s">
        <v>45</v>
      </c>
      <c r="B95" s="96">
        <f>SUM(B84:B87)</f>
        <v>16</v>
      </c>
      <c r="C95" s="93"/>
    </row>
  </sheetData>
  <sheetProtection sheet="1" objects="1" scenarios="1"/>
  <pageMargins left="0.75" right="0.75" top="1" bottom="1" header="0.5" footer="0.5"/>
  <pageSetup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D11"/>
  <sheetViews>
    <sheetView workbookViewId="0">
      <selection activeCell="A13" sqref="A13"/>
    </sheetView>
  </sheetViews>
  <sheetFormatPr defaultRowHeight="12.75" x14ac:dyDescent="0.35"/>
  <cols>
    <col min="1" max="1" width="10.9296875" customWidth="1"/>
    <col min="2" max="2" width="5" customWidth="1"/>
    <col min="3" max="3" width="4.19921875" customWidth="1"/>
    <col min="4" max="4" width="7.1328125" bestFit="1" customWidth="1"/>
  </cols>
  <sheetData>
    <row r="1" spans="1:4" ht="20.25" customHeight="1" x14ac:dyDescent="0.4">
      <c r="A1" s="40" t="s">
        <v>33</v>
      </c>
    </row>
    <row r="2" spans="1:4" ht="20.25" customHeight="1" x14ac:dyDescent="0.35"/>
    <row r="3" spans="1:4" ht="20.25" customHeight="1" x14ac:dyDescent="0.5">
      <c r="A3" s="75" t="s">
        <v>28</v>
      </c>
      <c r="B3" s="71">
        <v>9</v>
      </c>
      <c r="C3" s="74" t="s">
        <v>29</v>
      </c>
      <c r="D3" s="33">
        <f>SUM(B3*5)</f>
        <v>45</v>
      </c>
    </row>
    <row r="4" spans="1:4" ht="20.25" customHeight="1" x14ac:dyDescent="0.5">
      <c r="A4" s="75" t="s">
        <v>35</v>
      </c>
      <c r="B4" s="71">
        <v>3</v>
      </c>
      <c r="C4" s="74" t="s">
        <v>30</v>
      </c>
      <c r="D4" s="33">
        <f>SUM(B4*2)</f>
        <v>6</v>
      </c>
    </row>
    <row r="5" spans="1:4" ht="20.25" customHeight="1" x14ac:dyDescent="0.5">
      <c r="A5" s="75" t="s">
        <v>34</v>
      </c>
      <c r="B5" s="71">
        <v>13</v>
      </c>
      <c r="C5" s="74" t="s">
        <v>31</v>
      </c>
      <c r="D5" s="33">
        <f>SUM(B5*7)</f>
        <v>91</v>
      </c>
    </row>
    <row r="6" spans="1:4" ht="20.25" customHeight="1" x14ac:dyDescent="0.35">
      <c r="A6" s="72"/>
      <c r="B6" s="72"/>
      <c r="C6" s="73"/>
      <c r="D6" s="72"/>
    </row>
    <row r="7" spans="1:4" ht="21.75" customHeight="1" x14ac:dyDescent="0.55000000000000004">
      <c r="A7" s="72"/>
      <c r="B7" s="146" t="s">
        <v>32</v>
      </c>
      <c r="C7" s="147"/>
      <c r="D7" s="76">
        <f>SUM(D3:D6)</f>
        <v>142</v>
      </c>
    </row>
    <row r="11" spans="1:4" x14ac:dyDescent="0.35">
      <c r="D11" s="34"/>
    </row>
  </sheetData>
  <mergeCells count="1">
    <mergeCell ref="B7:C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Regular</vt:lpstr>
      <vt:lpstr>Jumpers</vt:lpstr>
      <vt:lpstr>Tunnelers</vt:lpstr>
      <vt:lpstr>Tngo</vt:lpstr>
      <vt:lpstr>Weavers</vt:lpstr>
      <vt:lpstr>Grounders</vt:lpstr>
      <vt:lpstr>EGC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Marj Vincent</dc:creator>
  <cp:lastModifiedBy>Marj Vincent</cp:lastModifiedBy>
  <dcterms:created xsi:type="dcterms:W3CDTF">2007-05-21T20:33:17Z</dcterms:created>
  <dcterms:modified xsi:type="dcterms:W3CDTF">2021-12-29T22:15:18Z</dcterms:modified>
</cp:coreProperties>
</file>